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15 balans-12" sheetId="1" r:id="rId1"/>
  </sheets>
  <definedNames>
    <definedName name="_xlnm.Print_Area" localSheetId="0">'2015 balans-12'!$A$1:$BL$105</definedName>
    <definedName name="_xlnm.Print_Titles" localSheetId="0">'2015 balans-12'!$8:$8</definedName>
  </definedNames>
  <calcPr fullCalcOnLoad="1"/>
</workbook>
</file>

<file path=xl/sharedStrings.xml><?xml version="1.0" encoding="utf-8"?>
<sst xmlns="http://schemas.openxmlformats.org/spreadsheetml/2006/main" count="274" uniqueCount="173">
  <si>
    <t>î º Ô º Î ² Ü ø</t>
  </si>
  <si>
    <t>Ñ/Ñ</t>
  </si>
  <si>
    <t>ÙÉÝ.ÏíïÅ.</t>
  </si>
  <si>
    <t>§Ø¾Î¦ ö´À</t>
  </si>
  <si>
    <t xml:space="preserve">ê»÷³Ï³Ý Ï³ñÇùÝ»ñ </t>
  </si>
  <si>
    <t xml:space="preserve"> </t>
  </si>
  <si>
    <t>¾É. ¿Ý»ñ·³ÛÇ ³é³ùáõÙ ¿É. Ï³Û³ÝÝ»ñÇó</t>
  </si>
  <si>
    <t>ÎáñáõëïÝ»ñ 110 Ïí É³ñÙ³Ý ó³Ýó»ñáõÙ</t>
  </si>
  <si>
    <t>¾É. ¿Ý.ï»ËÝÇÏ³Ï³Ý ÏáñáõëïÝ»ñÁ 110Ïí  É³ñÙ³Ý ó³ÝóáõÙ</t>
  </si>
  <si>
    <t>§Ð²¾Î¦ö´À</t>
  </si>
  <si>
    <t>ÆÆÐ</t>
  </si>
  <si>
    <t>ìñ³ëï³Ý</t>
  </si>
  <si>
    <t xml:space="preserve">  ¾É.¾Ý»ñ·Ç³ÛÇ ³ñï³¹ñáõÃÛ³Ý ¨ ³é³ùÙ³Ý  í»ñ³µ»ñÛ³É</t>
  </si>
  <si>
    <t xml:space="preserve"> Ðñ³½æ¾Î ´´À</t>
  </si>
  <si>
    <t>§Ð²¾Î¦ ö´À</t>
  </si>
  <si>
    <t>§Ðñ³½æ¾Î¦´´À</t>
  </si>
  <si>
    <t>§ºñ¨³ÝÇ  æ¾Î¦ö´À</t>
  </si>
  <si>
    <t>§ºñ¨³ÝÇ  æ¾Î¦ö´À(ßá·»·³½ Ñ³Ù³Ïó.óÇÏÉáí ³ßË.¿Ý.µÉáÏ)</t>
  </si>
  <si>
    <t>¾É»Ïñ³Ï³Ý ¿Ý»ñ·Ç³ÛÇ ³ñï³¹ñ³ÝùÁ</t>
  </si>
  <si>
    <t>1,2</t>
  </si>
  <si>
    <t>æ»ñÙ³ÛÇÝ Ï³Û³ÝÝ»ñ</t>
  </si>
  <si>
    <t>1.2.1</t>
  </si>
  <si>
    <t>1.2.2</t>
  </si>
  <si>
    <t>1.2.3</t>
  </si>
  <si>
    <t>1.3</t>
  </si>
  <si>
    <t>ÐÇ¹ñáÏ³Û³ÝÝ»ñ + ÷áùñ ¿É.Ï³Û³ÝÝ»ñ</t>
  </si>
  <si>
    <t>1.3.1</t>
  </si>
  <si>
    <t>1.3.2</t>
  </si>
  <si>
    <t>1.3.4</t>
  </si>
  <si>
    <t>2.1</t>
  </si>
  <si>
    <t>2.2</t>
  </si>
  <si>
    <t>2.3</t>
  </si>
  <si>
    <t>2.4</t>
  </si>
  <si>
    <t>2.5</t>
  </si>
  <si>
    <t>2.6</t>
  </si>
  <si>
    <t>2.7</t>
  </si>
  <si>
    <t>2.8</t>
  </si>
  <si>
    <t>öáùñ ¿É»Ïïñ³Ï³Û³ÝÝ»ñ</t>
  </si>
  <si>
    <t>3.1</t>
  </si>
  <si>
    <t>3.2</t>
  </si>
  <si>
    <t>3.3</t>
  </si>
  <si>
    <t>3.4</t>
  </si>
  <si>
    <t>3.5</t>
  </si>
  <si>
    <t>3.6</t>
  </si>
  <si>
    <t>3.7</t>
  </si>
  <si>
    <t xml:space="preserve">§´¾ò¦ ö´À ÁÝ¹áõÝ³Í ¿É. ¿Ý»ñ·Ç³Ý </t>
  </si>
  <si>
    <t>4.1</t>
  </si>
  <si>
    <t>4.2</t>
  </si>
  <si>
    <t>4.3</t>
  </si>
  <si>
    <t>4.5</t>
  </si>
  <si>
    <t>4.6</t>
  </si>
  <si>
    <t>4.7</t>
  </si>
  <si>
    <t>4.8</t>
  </si>
  <si>
    <t>4.4</t>
  </si>
  <si>
    <t>5.1</t>
  </si>
  <si>
    <t>5.2</t>
  </si>
  <si>
    <t>¾É»Ïïñ³Ï³Ý ¿Ý»ñ·Ç³ÛÇ Ý»ñÑáëù</t>
  </si>
  <si>
    <t>5.2.1</t>
  </si>
  <si>
    <t>5.2.2</t>
  </si>
  <si>
    <t>5.2.3</t>
  </si>
  <si>
    <t>¾É.¿Ý. ÷³ëï³óÇ ÏáñáõëïÝ»ñÁ §´¾ò ¦ ö´À 220-110Ïí É³ñÙ³Ý ó³Ýó»ñáõÙ</t>
  </si>
  <si>
    <t>6.1</t>
  </si>
  <si>
    <t>6.2</t>
  </si>
  <si>
    <t>ìñ³ëï³ÝÇó Ý»ñÏñí³Í ¿É. ¿Ý»ñ·Ç³ÛÇ Ù³ëáí</t>
  </si>
  <si>
    <t>§Ð¾ò¦ ö´À í»ñ³·ñí³Í Ïáñáõëï</t>
  </si>
  <si>
    <t xml:space="preserve">§´¾ò¦ ö´À Ñ³ÝÓÝ³Í ¿É. ¿Ý»ñ·Ç³Ý(5-6) </t>
  </si>
  <si>
    <t>% (6:5)</t>
  </si>
  <si>
    <t>7.1</t>
  </si>
  <si>
    <t>§Ð¾ò¦ ö´À (7-7.2)</t>
  </si>
  <si>
    <t>7.2</t>
  </si>
  <si>
    <t>¾É»Ïïñ³Ï³Ý ¿Ý»ñ·Ç³ÛÇ ³ñï³Ñáëù</t>
  </si>
  <si>
    <t>7.2.1</t>
  </si>
  <si>
    <t>7.2.2</t>
  </si>
  <si>
    <t>7.2.3</t>
  </si>
  <si>
    <t>²ñó³Ë 110Ïí ú¶</t>
  </si>
  <si>
    <t>8.1</t>
  </si>
  <si>
    <t>8.2</t>
  </si>
  <si>
    <t>8.3</t>
  </si>
  <si>
    <t>8.4</t>
  </si>
  <si>
    <t>8.5</t>
  </si>
  <si>
    <t>8.6</t>
  </si>
  <si>
    <t>8.7</t>
  </si>
  <si>
    <t>8.8</t>
  </si>
  <si>
    <t>10.1</t>
  </si>
  <si>
    <t>10.2</t>
  </si>
  <si>
    <t>ê³É¹á(7.2.2 - 5.2.2)</t>
  </si>
  <si>
    <t>35 ¨ 6 Ïí ·Í»ñáí</t>
  </si>
  <si>
    <t>¾É. ¿Ý»ñ·Ç³ÛÇ ÏáñáõëïÝ»ñ (Ý»ñ³éÛ³É ã³÷³·Çï³Ï³Ý ëË³É³ÝùÝ»ñÁ)   áõÅ³ÛÇÝ ïñ³ÝëýáñÙ³ïñÝ»ñáõÙ(1-2-4)</t>
  </si>
  <si>
    <t>10,3</t>
  </si>
  <si>
    <t>Éñ³óáõóÇã ³Ïïáí</t>
  </si>
  <si>
    <t>6.3</t>
  </si>
  <si>
    <t>ÏáÕÙÇó ¿É.¿Ý. í³×³éù§²ñó³Ë¿Ý»ñ·á¦ö´À (10.1+10.2+10,3)</t>
  </si>
  <si>
    <t>Արցախից հանձնած էլ էներգիայի մասով</t>
  </si>
  <si>
    <t>2.9</t>
  </si>
  <si>
    <t>3.8</t>
  </si>
  <si>
    <t>4.9</t>
  </si>
  <si>
    <t>¿É»Ïïñ³Ï³Ý Ï³Û³ÝÝ»ñÇó(4-4.9)</t>
  </si>
  <si>
    <t>Ð³Ù»Ù³ïáõÃÛáõÝ</t>
  </si>
  <si>
    <t>IV ºé³ÙëÛ³Ï</t>
  </si>
  <si>
    <t xml:space="preserve">            áñÇóª Հայաստան ցանցեր</t>
  </si>
  <si>
    <t>ՙՙ</t>
  </si>
  <si>
    <t>մլն կվտժ</t>
  </si>
  <si>
    <t xml:space="preserve">դ»Ïï»Ùµ»ñ </t>
  </si>
  <si>
    <t xml:space="preserve"> հáõÝí³ñ-դեկտեմբեր</t>
  </si>
  <si>
    <t>«</t>
  </si>
  <si>
    <t>§Ð¾ò¦ ö´À ¿É»Ïïñ³Ï³Ý ¿Ý»ñ·Ç³ÛÇ ÙáõïùÁ ³é³Ýó ÏáñáõëïÝ»ñÇ(8-6.2)</t>
  </si>
  <si>
    <t>§Ð¾ò¦ ö´À ¿É»Ïïñ³Ï³Ý ¿Ý»ñ·Ç³ÛÇ Ùáõïù (³Ïï»ñáí)</t>
  </si>
  <si>
    <t>2014թ</t>
  </si>
  <si>
    <t>§Գազպրոմ Արմենիա¦ ՓԲԸ (Հրազդան-5)</t>
  </si>
  <si>
    <t>6,6</t>
  </si>
  <si>
    <t>Հրազ ՋԷԿ ԲԲԸ արտահանված էլ.էներգիայի մասով</t>
  </si>
  <si>
    <t>§Գազպրոմ Արմենիա¦ ՓԲԸ -ից Վրաստան արտահանված էլ. Էն. մասով</t>
  </si>
  <si>
    <t>2015թ</t>
  </si>
  <si>
    <t>հունվար              ամիսների</t>
  </si>
  <si>
    <t xml:space="preserve">բ³ó³ñÓ³Ï Ù»ÍáõÃÛ³Ùµ      ( տող 3-տող4)       </t>
  </si>
  <si>
    <t xml:space="preserve">%- áí      (տող3:տող4) </t>
  </si>
  <si>
    <t>փետրվար                         ամիսների</t>
  </si>
  <si>
    <t>հունվար - փետրվար             ամիսների</t>
  </si>
  <si>
    <t xml:space="preserve"> հáõÝí³ñ-փետրվար</t>
  </si>
  <si>
    <t xml:space="preserve">բ³ó³ñÓ³Ï Ù»ÍáõÃÛ³Ùµ      ( տող 4-տող6)       </t>
  </si>
  <si>
    <t xml:space="preserve">բ³ó³ñÓ³Ï Ù»ÍáõÃÛ³Ùµ      ( տող 3-տող5)       </t>
  </si>
  <si>
    <t xml:space="preserve">%- áí      (տող3:տող5) </t>
  </si>
  <si>
    <t xml:space="preserve">%- áí      (տող4:տող6) </t>
  </si>
  <si>
    <t>6,5</t>
  </si>
  <si>
    <t>6,7</t>
  </si>
  <si>
    <t>§Գազպրոմ Արմենիա¦ ՓԲԸ (Երևան ՋԷԿ հանձնած էլ. Էն. մասով)</t>
  </si>
  <si>
    <t>մարտ                         ամիսների</t>
  </si>
  <si>
    <t>հունվար - մարտ             ամիսների</t>
  </si>
  <si>
    <t>Երևանի ՋԷԿ ՓԲԸ (շոգ.համ.ցիկ.աշխ. Էն. բլոկ)ԻԻՀ արտանված էլ.էն.մասով</t>
  </si>
  <si>
    <t xml:space="preserve"> հáõÝí³ñ-ապրիլ</t>
  </si>
  <si>
    <t>ապրիլ                      ամիսների</t>
  </si>
  <si>
    <t>հունվար - ապրիլ             ամիսների</t>
  </si>
  <si>
    <t xml:space="preserve"> հáõÝí³ñ-մայիս</t>
  </si>
  <si>
    <t>մայիս                      ամիսների</t>
  </si>
  <si>
    <t>հունվար - մայիս             ամիսների</t>
  </si>
  <si>
    <t>Ð³ßí»ÏßéÙ³Ý ¿É»Ïïñ³¿Ý»ñ·Ç³ (ՀԷՑ ՓԲԸ-ից Երևանի ՋԷԿ ՓԲԸ-ին)</t>
  </si>
  <si>
    <t xml:space="preserve"> հáõÝí³ñ-հունիս</t>
  </si>
  <si>
    <t>հունիս                     ամիսների</t>
  </si>
  <si>
    <t>հունվար - հունիս             ամիսների</t>
  </si>
  <si>
    <t xml:space="preserve">բ³ó³ñÓ³Ï Ù»ÍáõÃÛ³Ùµ            ( տող 4-տող6)       </t>
  </si>
  <si>
    <t xml:space="preserve"> հáõÝí³ñ-հուլիս</t>
  </si>
  <si>
    <t xml:space="preserve">            որից՝ Հայաստան ցանցեր</t>
  </si>
  <si>
    <t>հուլիս                     ամիսների</t>
  </si>
  <si>
    <t>հունվար - հուլիս             ամիսների</t>
  </si>
  <si>
    <t>§àñáï³ÝÇ  Ð¾ÎÐ¦ö´À (մինչև 01.07.2015թ)</t>
  </si>
  <si>
    <t>1.3.3</t>
  </si>
  <si>
    <t>1.3.5</t>
  </si>
  <si>
    <t>Քոնթուր Գլոբալ Հիդրո Կասկադ ՓԲԸ (սկսած01.07.2015թ)</t>
  </si>
  <si>
    <t>Քոնթուր Գլոբալ Հիդրո Կասկադ ՓԲԸ (սկսած 01.07.2015թ)</t>
  </si>
  <si>
    <t>8.9</t>
  </si>
  <si>
    <t xml:space="preserve"> հáõÝí³ñ-օգոստոս</t>
  </si>
  <si>
    <t>օգոստոս                  ամիսների</t>
  </si>
  <si>
    <t>հունվար - օգոստոս            ամիսների</t>
  </si>
  <si>
    <t>ԲԷՑ ՓԲԸ (համաձայն 03.08.2015թ ENA-15-23 պայմնագրի)</t>
  </si>
  <si>
    <t>8.10</t>
  </si>
  <si>
    <t>17.09.2015թ</t>
  </si>
  <si>
    <t xml:space="preserve"> հáõÝí³ñ-սեպտեմբեր</t>
  </si>
  <si>
    <t>սեպտեմբեր                  ամիսների</t>
  </si>
  <si>
    <t>հունվար - սեպտեմբեր            ամիսների</t>
  </si>
  <si>
    <r>
      <t>§Òáñ³·»ï ÐÇ¹ñá ¦ êäÀ (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Òáñ³ Ð¿Î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>)(մինչև 01.08.2015թ)</t>
    </r>
  </si>
  <si>
    <t xml:space="preserve"> հáõÝí³ñ-հոկտեմբեր</t>
  </si>
  <si>
    <t>հոկտեմբեր                  ամիսների</t>
  </si>
  <si>
    <t>հունվար - հոկտեմբեր            ամիսների</t>
  </si>
  <si>
    <t>11.11.2015թ</t>
  </si>
  <si>
    <t xml:space="preserve"> հáõÝí³ñ-նոյեմբեր</t>
  </si>
  <si>
    <t>նոյեմբեր                  ամիսների</t>
  </si>
  <si>
    <t>հունվար - նոյեմբեր            ամիսների</t>
  </si>
  <si>
    <t>6,4</t>
  </si>
  <si>
    <t>10.11.2015թ</t>
  </si>
  <si>
    <t>դեկտեմբեր                ամիսների</t>
  </si>
  <si>
    <t>հունվար - դեկտեմբեր        ամիսների</t>
  </si>
  <si>
    <t>էլ. Էներգիա արտադրող կայաններ</t>
  </si>
  <si>
    <t>¾É. ¿Ý»ñ·Ç³ÛÇ ëå³éáõÙÁ ÐÐ Ý»ñùÇÝ ßáõÏ³ÛáõÙ (9-10-12)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</si>
</sst>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;[Red]0"/>
    <numFmt numFmtId="166" formatCode="0.00;[Red]0.00"/>
    <numFmt numFmtId="167" formatCode="0.000;[Red]0.000"/>
    <numFmt numFmtId="168" formatCode="0.000"/>
    <numFmt numFmtId="169" formatCode="0.0000;[Red]0.0000"/>
    <numFmt numFmtId="170" formatCode="0.00000;[Red]0.00000"/>
    <numFmt numFmtId="171" formatCode="0.000000;[Red]0.000000"/>
    <numFmt numFmtId="172" formatCode="0.0000000;[Red]0.0000000"/>
    <numFmt numFmtId="173" formatCode="0.0000"/>
    <numFmt numFmtId="174" formatCode="0.00000"/>
    <numFmt numFmtId="175" formatCode="0.000000"/>
    <numFmt numFmtId="176" formatCode="0.0000000"/>
    <numFmt numFmtId="177" formatCode="0.0;[Red]0.0"/>
    <numFmt numFmtId="178" formatCode="_(* #,##0.000_);_(* \(#,##0.000\);_(* &quot;-&quot;??_);_(@_)"/>
    <numFmt numFmtId="179" formatCode="#,##0;[Red]#,##0"/>
    <numFmt numFmtId="180" formatCode="0.00000000000;[Red]0.00000000000"/>
    <numFmt numFmtId="181" formatCode="0.000_ ;\-0.000\ "/>
    <numFmt numFmtId="182" formatCode="0.0"/>
    <numFmt numFmtId="183" formatCode="0.00_ ;[Red]\-0.00\ "/>
    <numFmt numFmtId="184" formatCode="0.0_ ;[Red]\-0.0\ "/>
    <numFmt numFmtId="185" formatCode="0_ ;[Red]\-0\ "/>
    <numFmt numFmtId="186" formatCode="0.000_ ;[Red]\-0.000\ "/>
    <numFmt numFmtId="187" formatCode="0.00000000;[Red]0.00000000"/>
    <numFmt numFmtId="188" formatCode="#,##0.0_р_.;\-#,##0.0_р_."/>
    <numFmt numFmtId="189" formatCode="0.00_ ;\-0.00\ "/>
    <numFmt numFmtId="190" formatCode="0.0000E+00"/>
    <numFmt numFmtId="191" formatCode="0.000E+00"/>
    <numFmt numFmtId="192" formatCode="0.0E+00"/>
    <numFmt numFmtId="193" formatCode="0E+00"/>
    <numFmt numFmtId="194" formatCode="0.00000E+00"/>
    <numFmt numFmtId="195" formatCode="0.000000E+00"/>
    <numFmt numFmtId="196" formatCode="0.0000000E+00"/>
    <numFmt numFmtId="197" formatCode="0.00000000E+00"/>
    <numFmt numFmtId="198" formatCode="0.0000_ ;[Red]\-0.0000\ "/>
    <numFmt numFmtId="199" formatCode="0.00000_ ;[Red]\-0.00000\ "/>
    <numFmt numFmtId="200" formatCode="0.000000_ ;[Red]\-0.000000\ "/>
    <numFmt numFmtId="201" formatCode="0.00000000"/>
    <numFmt numFmtId="202" formatCode="0.000000000"/>
    <numFmt numFmtId="203" formatCode="0.000%"/>
    <numFmt numFmtId="204" formatCode="0.0000%"/>
    <numFmt numFmtId="205" formatCode="[$-FC19]d\ mmmm\ yyyy\ &quot;г.&quot;"/>
    <numFmt numFmtId="206" formatCode="0.0%"/>
    <numFmt numFmtId="207" formatCode="0.000000000;[Red]0.000000000"/>
    <numFmt numFmtId="208" formatCode="0.0000000_ ;[Red]\-0.0000000\ "/>
    <numFmt numFmtId="209" formatCode="#,##0.00_р_."/>
    <numFmt numFmtId="210" formatCode="0.0000000000;[Red]0.0000000000"/>
    <numFmt numFmtId="211" formatCode="#,##0.00_ ;[Red]\-#,##0.00\ "/>
    <numFmt numFmtId="212" formatCode="#,##0.0_р_.;[Red]\-#,##0.0_р_."/>
    <numFmt numFmtId="213" formatCode="#,##0.0_ ;[Red]\-#,##0.0\ "/>
    <numFmt numFmtId="214" formatCode="#,##0_ ;[Red]\-#,##0\ "/>
    <numFmt numFmtId="215" formatCode="#,##0.0&quot;р.&quot;;[Red]\-#,##0.0&quot;р.&quot;"/>
    <numFmt numFmtId="216" formatCode="#,##0.0;[Red]#,##0.0"/>
    <numFmt numFmtId="217" formatCode="#,##0.00;[Red]#,##0.00"/>
    <numFmt numFmtId="218" formatCode="#,##0.000;[Red]#,##0.000"/>
    <numFmt numFmtId="219" formatCode="#,##0.0000;[Red]#,##0.0000"/>
    <numFmt numFmtId="220" formatCode="#,##0.00000;[Red]#,##0.00000"/>
  </numFmts>
  <fonts count="65">
    <font>
      <sz val="10"/>
      <name val="Times Armenian"/>
      <family val="0"/>
    </font>
    <font>
      <sz val="11"/>
      <color indexed="8"/>
      <name val="Calibri"/>
      <family val="2"/>
    </font>
    <font>
      <sz val="8"/>
      <name val="Times Armenian"/>
      <family val="1"/>
    </font>
    <font>
      <sz val="12"/>
      <name val="Times Armenian"/>
      <family val="1"/>
    </font>
    <font>
      <sz val="11"/>
      <name val="Times Armenian"/>
      <family val="1"/>
    </font>
    <font>
      <sz val="10"/>
      <color indexed="10"/>
      <name val="Times Armenian"/>
      <family val="1"/>
    </font>
    <font>
      <sz val="10"/>
      <color indexed="8"/>
      <name val="Times Armenian"/>
      <family val="1"/>
    </font>
    <font>
      <sz val="11"/>
      <color indexed="48"/>
      <name val="Times Armenian"/>
      <family val="1"/>
    </font>
    <font>
      <sz val="11"/>
      <color indexed="10"/>
      <name val="Times Armenian"/>
      <family val="1"/>
    </font>
    <font>
      <sz val="10"/>
      <color indexed="48"/>
      <name val="Times Armenian"/>
      <family val="1"/>
    </font>
    <font>
      <b/>
      <sz val="10"/>
      <color indexed="10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Armenian"/>
      <family val="1"/>
    </font>
    <font>
      <sz val="12"/>
      <color indexed="10"/>
      <name val="Times Armenian"/>
      <family val="1"/>
    </font>
    <font>
      <b/>
      <sz val="12"/>
      <color indexed="10"/>
      <name val="Times Armenian"/>
      <family val="1"/>
    </font>
    <font>
      <sz val="12"/>
      <color indexed="8"/>
      <name val="Times Armenian"/>
      <family val="1"/>
    </font>
    <font>
      <b/>
      <sz val="13"/>
      <color indexed="10"/>
      <name val="Times Armenian"/>
      <family val="1"/>
    </font>
    <font>
      <sz val="13"/>
      <color indexed="10"/>
      <name val="Times Armenian"/>
      <family val="1"/>
    </font>
    <font>
      <sz val="11"/>
      <color indexed="8"/>
      <name val="Times Armenian"/>
      <family val="1"/>
    </font>
    <font>
      <b/>
      <sz val="14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Armenian"/>
      <family val="1"/>
    </font>
    <font>
      <sz val="12"/>
      <color rgb="FFFF0000"/>
      <name val="Times Armenian"/>
      <family val="1"/>
    </font>
    <font>
      <b/>
      <sz val="12"/>
      <color rgb="FFFF0000"/>
      <name val="Times Armenian"/>
      <family val="1"/>
    </font>
    <font>
      <sz val="12"/>
      <color theme="1"/>
      <name val="Times Armenian"/>
      <family val="1"/>
    </font>
    <font>
      <b/>
      <sz val="13"/>
      <color rgb="FFFF0000"/>
      <name val="Times Armenian"/>
      <family val="1"/>
    </font>
    <font>
      <sz val="13"/>
      <color rgb="FFFF0000"/>
      <name val="Times Armenian"/>
      <family val="1"/>
    </font>
    <font>
      <sz val="10"/>
      <color rgb="FFFF0000"/>
      <name val="Times Armenian"/>
      <family val="1"/>
    </font>
    <font>
      <sz val="10"/>
      <color theme="1"/>
      <name val="Times Armenian"/>
      <family val="1"/>
    </font>
    <font>
      <b/>
      <sz val="14"/>
      <color theme="1"/>
      <name val="Times Armenian"/>
      <family val="1"/>
    </font>
    <font>
      <sz val="11"/>
      <color theme="1"/>
      <name val="Times Armeni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33" borderId="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left" vertical="center"/>
    </xf>
    <xf numFmtId="166" fontId="0" fillId="0" borderId="11" xfId="0" applyNumberFormat="1" applyFont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left" vertical="center"/>
    </xf>
    <xf numFmtId="166" fontId="0" fillId="33" borderId="11" xfId="0" applyNumberFormat="1" applyFont="1" applyFill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/>
    </xf>
    <xf numFmtId="166" fontId="2" fillId="33" borderId="12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left" vertical="center" wrapText="1"/>
    </xf>
    <xf numFmtId="166" fontId="0" fillId="33" borderId="10" xfId="0" applyNumberFormat="1" applyFont="1" applyFill="1" applyBorder="1" applyAlignment="1">
      <alignment horizontal="left" vertical="center" wrapText="1"/>
    </xf>
    <xf numFmtId="166" fontId="0" fillId="33" borderId="12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166" fontId="0" fillId="33" borderId="10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165" fontId="3" fillId="35" borderId="17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165" fontId="0" fillId="34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65" fontId="3" fillId="36" borderId="17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1" fontId="3" fillId="36" borderId="11" xfId="0" applyNumberFormat="1" applyFont="1" applyFill="1" applyBorder="1" applyAlignment="1">
      <alignment vertical="center"/>
    </xf>
    <xf numFmtId="166" fontId="3" fillId="36" borderId="11" xfId="0" applyNumberFormat="1" applyFont="1" applyFill="1" applyBorder="1" applyAlignment="1">
      <alignment vertical="center"/>
    </xf>
    <xf numFmtId="49" fontId="3" fillId="36" borderId="11" xfId="0" applyNumberFormat="1" applyFont="1" applyFill="1" applyBorder="1" applyAlignment="1">
      <alignment vertical="center"/>
    </xf>
    <xf numFmtId="49" fontId="3" fillId="36" borderId="11" xfId="0" applyNumberFormat="1" applyFont="1" applyFill="1" applyBorder="1" applyAlignment="1">
      <alignment horizontal="center" vertical="center"/>
    </xf>
    <xf numFmtId="166" fontId="0" fillId="34" borderId="0" xfId="0" applyNumberFormat="1" applyFont="1" applyFill="1" applyBorder="1" applyAlignment="1">
      <alignment/>
    </xf>
    <xf numFmtId="165" fontId="55" fillId="0" borderId="19" xfId="0" applyNumberFormat="1" applyFont="1" applyBorder="1" applyAlignment="1">
      <alignment horizontal="center" vertical="center"/>
    </xf>
    <xf numFmtId="166" fontId="3" fillId="34" borderId="0" xfId="0" applyNumberFormat="1" applyFont="1" applyFill="1" applyBorder="1" applyAlignment="1">
      <alignment horizontal="left" wrapText="1"/>
    </xf>
    <xf numFmtId="166" fontId="3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166" fontId="0" fillId="0" borderId="11" xfId="0" applyNumberFormat="1" applyFont="1" applyBorder="1" applyAlignment="1">
      <alignment horizontal="left" vertical="center"/>
    </xf>
    <xf numFmtId="166" fontId="56" fillId="0" borderId="0" xfId="0" applyNumberFormat="1" applyFont="1" applyBorder="1" applyAlignment="1">
      <alignment vertical="center"/>
    </xf>
    <xf numFmtId="166" fontId="56" fillId="0" borderId="20" xfId="0" applyNumberFormat="1" applyFont="1" applyBorder="1" applyAlignment="1">
      <alignment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left" vertical="center"/>
    </xf>
    <xf numFmtId="0" fontId="12" fillId="34" borderId="21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66" fontId="57" fillId="34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71" fontId="56" fillId="0" borderId="0" xfId="0" applyNumberFormat="1" applyFont="1" applyBorder="1" applyAlignment="1">
      <alignment vertical="center"/>
    </xf>
    <xf numFmtId="187" fontId="56" fillId="0" borderId="0" xfId="0" applyNumberFormat="1" applyFont="1" applyBorder="1" applyAlignment="1">
      <alignment vertical="center"/>
    </xf>
    <xf numFmtId="2" fontId="57" fillId="0" borderId="22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166" fontId="0" fillId="0" borderId="24" xfId="0" applyNumberFormat="1" applyFont="1" applyBorder="1" applyAlignment="1">
      <alignment horizontal="center" vertical="center" wrapText="1"/>
    </xf>
    <xf numFmtId="165" fontId="55" fillId="0" borderId="25" xfId="0" applyNumberFormat="1" applyFont="1" applyBorder="1" applyAlignment="1">
      <alignment horizontal="center" vertical="center"/>
    </xf>
    <xf numFmtId="166" fontId="58" fillId="37" borderId="26" xfId="0" applyNumberFormat="1" applyFont="1" applyFill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166" fontId="59" fillId="36" borderId="28" xfId="0" applyNumberFormat="1" applyFont="1" applyFill="1" applyBorder="1" applyAlignment="1">
      <alignment horizontal="center" vertical="center"/>
    </xf>
    <xf numFmtId="2" fontId="59" fillId="0" borderId="24" xfId="0" applyNumberFormat="1" applyFont="1" applyFill="1" applyBorder="1" applyAlignment="1">
      <alignment horizontal="center" vertical="center"/>
    </xf>
    <xf numFmtId="2" fontId="59" fillId="0" borderId="22" xfId="0" applyNumberFormat="1" applyFont="1" applyFill="1" applyBorder="1" applyAlignment="1">
      <alignment horizontal="center" vertical="center"/>
    </xf>
    <xf numFmtId="166" fontId="59" fillId="0" borderId="22" xfId="0" applyNumberFormat="1" applyFont="1" applyFill="1" applyBorder="1" applyAlignment="1">
      <alignment horizontal="center" vertical="center"/>
    </xf>
    <xf numFmtId="1" fontId="59" fillId="0" borderId="22" xfId="0" applyNumberFormat="1" applyFont="1" applyFill="1" applyBorder="1" applyAlignment="1">
      <alignment horizontal="center" vertical="center"/>
    </xf>
    <xf numFmtId="2" fontId="59" fillId="33" borderId="24" xfId="0" applyNumberFormat="1" applyFont="1" applyFill="1" applyBorder="1" applyAlignment="1">
      <alignment horizontal="center" vertical="center"/>
    </xf>
    <xf numFmtId="2" fontId="59" fillId="33" borderId="22" xfId="0" applyNumberFormat="1" applyFont="1" applyFill="1" applyBorder="1" applyAlignment="1">
      <alignment horizontal="center" vertical="center"/>
    </xf>
    <xf numFmtId="2" fontId="59" fillId="34" borderId="22" xfId="0" applyNumberFormat="1" applyFont="1" applyFill="1" applyBorder="1" applyAlignment="1">
      <alignment horizontal="center"/>
    </xf>
    <xf numFmtId="165" fontId="59" fillId="0" borderId="22" xfId="0" applyNumberFormat="1" applyFont="1" applyBorder="1" applyAlignment="1">
      <alignment horizontal="center" vertical="center"/>
    </xf>
    <xf numFmtId="2" fontId="59" fillId="34" borderId="24" xfId="0" applyNumberFormat="1" applyFont="1" applyFill="1" applyBorder="1" applyAlignment="1">
      <alignment horizontal="center" vertical="center"/>
    </xf>
    <xf numFmtId="2" fontId="59" fillId="34" borderId="22" xfId="0" applyNumberFormat="1" applyFont="1" applyFill="1" applyBorder="1" applyAlignment="1">
      <alignment horizontal="center" vertical="center"/>
    </xf>
    <xf numFmtId="165" fontId="59" fillId="0" borderId="22" xfId="0" applyNumberFormat="1" applyFont="1" applyFill="1" applyBorder="1" applyAlignment="1">
      <alignment horizontal="center" vertical="center"/>
    </xf>
    <xf numFmtId="1" fontId="59" fillId="33" borderId="24" xfId="0" applyNumberFormat="1" applyFont="1" applyFill="1" applyBorder="1" applyAlignment="1">
      <alignment horizontal="center" vertical="center"/>
    </xf>
    <xf numFmtId="1" fontId="59" fillId="33" borderId="22" xfId="0" applyNumberFormat="1" applyFont="1" applyFill="1" applyBorder="1" applyAlignment="1">
      <alignment horizontal="center" vertical="center"/>
    </xf>
    <xf numFmtId="1" fontId="59" fillId="34" borderId="22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166" fontId="59" fillId="33" borderId="22" xfId="0" applyNumberFormat="1" applyFont="1" applyFill="1" applyBorder="1" applyAlignment="1">
      <alignment horizontal="center" vertical="center"/>
    </xf>
    <xf numFmtId="166" fontId="59" fillId="10" borderId="22" xfId="0" applyNumberFormat="1" applyFont="1" applyFill="1" applyBorder="1" applyAlignment="1">
      <alignment horizontal="center" vertical="center"/>
    </xf>
    <xf numFmtId="2" fontId="59" fillId="10" borderId="22" xfId="0" applyNumberFormat="1" applyFont="1" applyFill="1" applyBorder="1" applyAlignment="1">
      <alignment horizontal="center" vertical="center"/>
    </xf>
    <xf numFmtId="2" fontId="59" fillId="10" borderId="24" xfId="0" applyNumberFormat="1" applyFont="1" applyFill="1" applyBorder="1" applyAlignment="1">
      <alignment horizontal="center" vertical="center"/>
    </xf>
    <xf numFmtId="166" fontId="59" fillId="36" borderId="22" xfId="0" applyNumberFormat="1" applyFont="1" applyFill="1" applyBorder="1" applyAlignment="1">
      <alignment horizontal="center" vertical="center"/>
    </xf>
    <xf numFmtId="2" fontId="59" fillId="36" borderId="22" xfId="0" applyNumberFormat="1" applyFont="1" applyFill="1" applyBorder="1" applyAlignment="1">
      <alignment horizontal="center" vertical="center"/>
    </xf>
    <xf numFmtId="2" fontId="59" fillId="36" borderId="22" xfId="0" applyNumberFormat="1" applyFont="1" applyFill="1" applyBorder="1" applyAlignment="1">
      <alignment horizontal="center"/>
    </xf>
    <xf numFmtId="2" fontId="59" fillId="36" borderId="24" xfId="0" applyNumberFormat="1" applyFont="1" applyFill="1" applyBorder="1" applyAlignment="1">
      <alignment horizontal="center" vertical="center"/>
    </xf>
    <xf numFmtId="165" fontId="59" fillId="33" borderId="24" xfId="0" applyNumberFormat="1" applyFont="1" applyFill="1" applyBorder="1" applyAlignment="1">
      <alignment horizontal="center" vertical="center"/>
    </xf>
    <xf numFmtId="166" fontId="59" fillId="34" borderId="22" xfId="0" applyNumberFormat="1" applyFont="1" applyFill="1" applyBorder="1" applyAlignment="1">
      <alignment horizontal="center" vertical="center"/>
    </xf>
    <xf numFmtId="165" fontId="59" fillId="33" borderId="22" xfId="0" applyNumberFormat="1" applyFont="1" applyFill="1" applyBorder="1" applyAlignment="1">
      <alignment horizontal="center" vertical="center"/>
    </xf>
    <xf numFmtId="165" fontId="59" fillId="33" borderId="29" xfId="0" applyNumberFormat="1" applyFont="1" applyFill="1" applyBorder="1" applyAlignment="1">
      <alignment horizontal="center" vertical="center"/>
    </xf>
    <xf numFmtId="165" fontId="59" fillId="33" borderId="30" xfId="0" applyNumberFormat="1" applyFont="1" applyFill="1" applyBorder="1" applyAlignment="1">
      <alignment horizontal="center" vertical="center"/>
    </xf>
    <xf numFmtId="168" fontId="59" fillId="0" borderId="22" xfId="0" applyNumberFormat="1" applyFont="1" applyFill="1" applyBorder="1" applyAlignment="1">
      <alignment horizontal="center" vertical="center"/>
    </xf>
    <xf numFmtId="2" fontId="59" fillId="35" borderId="22" xfId="0" applyNumberFormat="1" applyFont="1" applyFill="1" applyBorder="1" applyAlignment="1">
      <alignment horizontal="center" vertical="center"/>
    </xf>
    <xf numFmtId="2" fontId="59" fillId="35" borderId="24" xfId="0" applyNumberFormat="1" applyFont="1" applyFill="1" applyBorder="1" applyAlignment="1">
      <alignment horizontal="center" vertical="center"/>
    </xf>
    <xf numFmtId="10" fontId="59" fillId="33" borderId="22" xfId="0" applyNumberFormat="1" applyFont="1" applyFill="1" applyBorder="1" applyAlignment="1">
      <alignment horizontal="center" vertical="center"/>
    </xf>
    <xf numFmtId="10" fontId="59" fillId="34" borderId="24" xfId="0" applyNumberFormat="1" applyFont="1" applyFill="1" applyBorder="1" applyAlignment="1">
      <alignment horizontal="center" vertical="center"/>
    </xf>
    <xf numFmtId="10" fontId="59" fillId="34" borderId="22" xfId="0" applyNumberFormat="1" applyFont="1" applyFill="1" applyBorder="1" applyAlignment="1">
      <alignment horizontal="center" vertical="center"/>
    </xf>
    <xf numFmtId="165" fontId="59" fillId="0" borderId="24" xfId="0" applyNumberFormat="1" applyFont="1" applyBorder="1" applyAlignment="1">
      <alignment horizontal="center" vertical="center"/>
    </xf>
    <xf numFmtId="165" fontId="59" fillId="0" borderId="30" xfId="0" applyNumberFormat="1" applyFont="1" applyBorder="1" applyAlignment="1">
      <alignment horizontal="center" vertical="center"/>
    </xf>
    <xf numFmtId="165" fontId="59" fillId="0" borderId="29" xfId="0" applyNumberFormat="1" applyFont="1" applyBorder="1" applyAlignment="1">
      <alignment horizontal="center" vertical="center"/>
    </xf>
    <xf numFmtId="1" fontId="59" fillId="34" borderId="22" xfId="0" applyNumberFormat="1" applyFont="1" applyFill="1" applyBorder="1" applyAlignment="1">
      <alignment horizontal="center" vertical="center"/>
    </xf>
    <xf numFmtId="166" fontId="59" fillId="0" borderId="29" xfId="0" applyNumberFormat="1" applyFont="1" applyBorder="1" applyAlignment="1">
      <alignment horizontal="center" vertical="center"/>
    </xf>
    <xf numFmtId="167" fontId="59" fillId="0" borderId="29" xfId="0" applyNumberFormat="1" applyFont="1" applyBorder="1" applyAlignment="1">
      <alignment horizontal="center" vertical="center"/>
    </xf>
    <xf numFmtId="1" fontId="59" fillId="34" borderId="24" xfId="0" applyNumberFormat="1" applyFont="1" applyFill="1" applyBorder="1" applyAlignment="1">
      <alignment horizontal="center" vertical="center"/>
    </xf>
    <xf numFmtId="165" fontId="55" fillId="0" borderId="31" xfId="0" applyNumberFormat="1" applyFont="1" applyBorder="1" applyAlignment="1">
      <alignment horizontal="center" vertical="center"/>
    </xf>
    <xf numFmtId="166" fontId="59" fillId="36" borderId="32" xfId="0" applyNumberFormat="1" applyFont="1" applyFill="1" applyBorder="1" applyAlignment="1">
      <alignment horizontal="center" vertical="center"/>
    </xf>
    <xf numFmtId="166" fontId="59" fillId="36" borderId="26" xfId="0" applyNumberFormat="1" applyFont="1" applyFill="1" applyBorder="1" applyAlignment="1">
      <alignment horizontal="center" vertical="center"/>
    </xf>
    <xf numFmtId="166" fontId="60" fillId="36" borderId="0" xfId="0" applyNumberFormat="1" applyFont="1" applyFill="1" applyBorder="1" applyAlignment="1">
      <alignment horizontal="center" vertical="center" wrapText="1"/>
    </xf>
    <xf numFmtId="166" fontId="59" fillId="36" borderId="33" xfId="0" applyNumberFormat="1" applyFont="1" applyFill="1" applyBorder="1" applyAlignment="1">
      <alignment horizontal="center" vertical="center"/>
    </xf>
    <xf numFmtId="166" fontId="60" fillId="0" borderId="10" xfId="0" applyNumberFormat="1" applyFont="1" applyFill="1" applyBorder="1" applyAlignment="1">
      <alignment horizontal="center" vertical="center"/>
    </xf>
    <xf numFmtId="166" fontId="59" fillId="0" borderId="29" xfId="0" applyNumberFormat="1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center" vertical="center"/>
    </xf>
    <xf numFmtId="166" fontId="60" fillId="0" borderId="11" xfId="0" applyNumberFormat="1" applyFont="1" applyBorder="1" applyAlignment="1">
      <alignment horizontal="center" vertical="center"/>
    </xf>
    <xf numFmtId="2" fontId="59" fillId="0" borderId="29" xfId="0" applyNumberFormat="1" applyFont="1" applyBorder="1" applyAlignment="1">
      <alignment horizontal="center" vertical="center"/>
    </xf>
    <xf numFmtId="165" fontId="59" fillId="0" borderId="29" xfId="0" applyNumberFormat="1" applyFont="1" applyFill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11" xfId="0" applyNumberFormat="1" applyFont="1" applyFill="1" applyBorder="1" applyAlignment="1">
      <alignment horizontal="center" vertical="center"/>
    </xf>
    <xf numFmtId="166" fontId="59" fillId="33" borderId="30" xfId="0" applyNumberFormat="1" applyFont="1" applyFill="1" applyBorder="1" applyAlignment="1">
      <alignment horizontal="center" vertical="center"/>
    </xf>
    <xf numFmtId="166" fontId="60" fillId="33" borderId="11" xfId="0" applyNumberFormat="1" applyFont="1" applyFill="1" applyBorder="1" applyAlignment="1">
      <alignment horizontal="center" vertical="center"/>
    </xf>
    <xf numFmtId="166" fontId="59" fillId="33" borderId="29" xfId="0" applyNumberFormat="1" applyFont="1" applyFill="1" applyBorder="1" applyAlignment="1">
      <alignment horizontal="center" vertical="center"/>
    </xf>
    <xf numFmtId="166" fontId="59" fillId="10" borderId="30" xfId="0" applyNumberFormat="1" applyFont="1" applyFill="1" applyBorder="1" applyAlignment="1">
      <alignment horizontal="center" vertical="center"/>
    </xf>
    <xf numFmtId="166" fontId="59" fillId="10" borderId="24" xfId="0" applyNumberFormat="1" applyFont="1" applyFill="1" applyBorder="1" applyAlignment="1">
      <alignment horizontal="center" vertical="center"/>
    </xf>
    <xf numFmtId="166" fontId="60" fillId="36" borderId="11" xfId="0" applyNumberFormat="1" applyFont="1" applyFill="1" applyBorder="1" applyAlignment="1">
      <alignment horizontal="center" vertical="center"/>
    </xf>
    <xf numFmtId="166" fontId="59" fillId="36" borderId="29" xfId="0" applyNumberFormat="1" applyFont="1" applyFill="1" applyBorder="1" applyAlignment="1">
      <alignment horizontal="center" vertical="center"/>
    </xf>
    <xf numFmtId="166" fontId="60" fillId="0" borderId="11" xfId="0" applyNumberFormat="1" applyFont="1" applyBorder="1" applyAlignment="1">
      <alignment vertical="center"/>
    </xf>
    <xf numFmtId="166" fontId="59" fillId="36" borderId="30" xfId="0" applyNumberFormat="1" applyFont="1" applyFill="1" applyBorder="1" applyAlignment="1">
      <alignment horizontal="center" vertical="center"/>
    </xf>
    <xf numFmtId="166" fontId="60" fillId="0" borderId="34" xfId="0" applyNumberFormat="1" applyFont="1" applyBorder="1" applyAlignment="1">
      <alignment horizontal="center" vertical="center"/>
    </xf>
    <xf numFmtId="166" fontId="59" fillId="34" borderId="30" xfId="0" applyNumberFormat="1" applyFont="1" applyFill="1" applyBorder="1" applyAlignment="1">
      <alignment horizontal="center" vertical="center"/>
    </xf>
    <xf numFmtId="166" fontId="59" fillId="34" borderId="29" xfId="0" applyNumberFormat="1" applyFont="1" applyFill="1" applyBorder="1" applyAlignment="1">
      <alignment horizontal="center" vertical="center"/>
    </xf>
    <xf numFmtId="166" fontId="60" fillId="33" borderId="10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 wrapText="1"/>
    </xf>
    <xf numFmtId="166" fontId="60" fillId="33" borderId="12" xfId="0" applyNumberFormat="1" applyFont="1" applyFill="1" applyBorder="1" applyAlignment="1">
      <alignment horizontal="center" vertical="center" wrapText="1"/>
    </xf>
    <xf numFmtId="167" fontId="59" fillId="33" borderId="29" xfId="0" applyNumberFormat="1" applyFont="1" applyFill="1" applyBorder="1" applyAlignment="1">
      <alignment horizontal="center" vertical="center"/>
    </xf>
    <xf numFmtId="166" fontId="60" fillId="0" borderId="11" xfId="0" applyNumberFormat="1" applyFont="1" applyFill="1" applyBorder="1" applyAlignment="1">
      <alignment horizontal="center" vertical="center" wrapText="1"/>
    </xf>
    <xf numFmtId="166" fontId="60" fillId="0" borderId="0" xfId="0" applyNumberFormat="1" applyFont="1" applyBorder="1" applyAlignment="1">
      <alignment horizontal="center" vertical="center"/>
    </xf>
    <xf numFmtId="166" fontId="60" fillId="0" borderId="12" xfId="0" applyNumberFormat="1" applyFont="1" applyBorder="1" applyAlignment="1">
      <alignment horizontal="center" vertical="center"/>
    </xf>
    <xf numFmtId="166" fontId="60" fillId="35" borderId="0" xfId="0" applyNumberFormat="1" applyFont="1" applyFill="1" applyBorder="1" applyAlignment="1">
      <alignment horizontal="center" vertical="center"/>
    </xf>
    <xf numFmtId="166" fontId="59" fillId="35" borderId="29" xfId="0" applyNumberFormat="1" applyFont="1" applyFill="1" applyBorder="1" applyAlignment="1">
      <alignment horizontal="center" vertical="center"/>
    </xf>
    <xf numFmtId="166" fontId="60" fillId="35" borderId="11" xfId="0" applyNumberFormat="1" applyFont="1" applyFill="1" applyBorder="1" applyAlignment="1">
      <alignment horizontal="center" vertical="center"/>
    </xf>
    <xf numFmtId="10" fontId="59" fillId="34" borderId="29" xfId="0" applyNumberFormat="1" applyFont="1" applyFill="1" applyBorder="1" applyAlignment="1">
      <alignment horizontal="center" vertical="center"/>
    </xf>
    <xf numFmtId="1" fontId="59" fillId="33" borderId="30" xfId="0" applyNumberFormat="1" applyFont="1" applyFill="1" applyBorder="1" applyAlignment="1">
      <alignment horizontal="center" vertical="center"/>
    </xf>
    <xf numFmtId="1" fontId="59" fillId="33" borderId="29" xfId="0" applyNumberFormat="1" applyFont="1" applyFill="1" applyBorder="1" applyAlignment="1">
      <alignment horizontal="center" vertical="center"/>
    </xf>
    <xf numFmtId="2" fontId="59" fillId="33" borderId="29" xfId="0" applyNumberFormat="1" applyFont="1" applyFill="1" applyBorder="1" applyAlignment="1">
      <alignment horizontal="center" vertical="center"/>
    </xf>
    <xf numFmtId="166" fontId="60" fillId="33" borderId="0" xfId="0" applyNumberFormat="1" applyFont="1" applyFill="1" applyBorder="1" applyAlignment="1">
      <alignment horizontal="center" vertical="center"/>
    </xf>
    <xf numFmtId="165" fontId="60" fillId="0" borderId="10" xfId="0" applyNumberFormat="1" applyFont="1" applyBorder="1" applyAlignment="1">
      <alignment horizontal="center" vertical="center" wrapText="1"/>
    </xf>
    <xf numFmtId="166" fontId="60" fillId="34" borderId="11" xfId="0" applyNumberFormat="1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center" vertical="center" wrapText="1"/>
    </xf>
    <xf numFmtId="166" fontId="60" fillId="36" borderId="11" xfId="0" applyNumberFormat="1" applyFont="1" applyFill="1" applyBorder="1" applyAlignment="1">
      <alignment horizontal="center" vertical="center" wrapText="1"/>
    </xf>
    <xf numFmtId="183" fontId="59" fillId="36" borderId="22" xfId="0" applyNumberFormat="1" applyFont="1" applyFill="1" applyBorder="1" applyAlignment="1">
      <alignment horizontal="center" vertical="center"/>
    </xf>
    <xf numFmtId="2" fontId="59" fillId="10" borderId="35" xfId="0" applyNumberFormat="1" applyFont="1" applyFill="1" applyBorder="1" applyAlignment="1">
      <alignment horizontal="center" vertical="center"/>
    </xf>
    <xf numFmtId="166" fontId="60" fillId="10" borderId="34" xfId="0" applyNumberFormat="1" applyFont="1" applyFill="1" applyBorder="1" applyAlignment="1">
      <alignment horizontal="center" vertical="center" wrapText="1"/>
    </xf>
    <xf numFmtId="2" fontId="59" fillId="10" borderId="24" xfId="0" applyNumberFormat="1" applyFont="1" applyFill="1" applyBorder="1" applyAlignment="1">
      <alignment horizontal="center"/>
    </xf>
    <xf numFmtId="2" fontId="59" fillId="10" borderId="22" xfId="0" applyNumberFormat="1" applyFont="1" applyFill="1" applyBorder="1" applyAlignment="1">
      <alignment horizontal="center"/>
    </xf>
    <xf numFmtId="166" fontId="57" fillId="10" borderId="35" xfId="0" applyNumberFormat="1" applyFont="1" applyFill="1" applyBorder="1" applyAlignment="1">
      <alignment horizontal="center" vertical="center"/>
    </xf>
    <xf numFmtId="166" fontId="56" fillId="10" borderId="20" xfId="0" applyNumberFormat="1" applyFont="1" applyFill="1" applyBorder="1" applyAlignment="1">
      <alignment horizontal="center" vertical="center" wrapText="1"/>
    </xf>
    <xf numFmtId="165" fontId="57" fillId="10" borderId="36" xfId="0" applyNumberFormat="1" applyFont="1" applyFill="1" applyBorder="1" applyAlignment="1">
      <alignment horizontal="center" vertical="center" wrapText="1"/>
    </xf>
    <xf numFmtId="166" fontId="59" fillId="10" borderId="29" xfId="0" applyNumberFormat="1" applyFont="1" applyFill="1" applyBorder="1" applyAlignment="1">
      <alignment horizontal="center" vertical="center"/>
    </xf>
    <xf numFmtId="2" fontId="59" fillId="10" borderId="37" xfId="0" applyNumberFormat="1" applyFont="1" applyFill="1" applyBorder="1" applyAlignment="1">
      <alignment horizontal="center" vertical="center"/>
    </xf>
    <xf numFmtId="166" fontId="59" fillId="0" borderId="38" xfId="0" applyNumberFormat="1" applyFont="1" applyFill="1" applyBorder="1" applyAlignment="1">
      <alignment horizontal="center" vertical="center"/>
    </xf>
    <xf numFmtId="166" fontId="59" fillId="10" borderId="17" xfId="0" applyNumberFormat="1" applyFont="1" applyFill="1" applyBorder="1" applyAlignment="1">
      <alignment horizontal="center" vertical="center"/>
    </xf>
    <xf numFmtId="10" fontId="59" fillId="34" borderId="17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3" fillId="34" borderId="0" xfId="0" applyFont="1" applyFill="1" applyAlignment="1">
      <alignment/>
    </xf>
    <xf numFmtId="49" fontId="0" fillId="33" borderId="12" xfId="0" applyNumberFormat="1" applyFont="1" applyFill="1" applyBorder="1" applyAlignment="1">
      <alignment horizontal="left" vertical="center"/>
    </xf>
    <xf numFmtId="166" fontId="3" fillId="36" borderId="0" xfId="0" applyNumberFormat="1" applyFont="1" applyFill="1" applyBorder="1" applyAlignment="1">
      <alignment vertical="center"/>
    </xf>
    <xf numFmtId="166" fontId="0" fillId="0" borderId="22" xfId="0" applyNumberFormat="1" applyFont="1" applyBorder="1" applyAlignment="1">
      <alignment vertical="center" wrapText="1"/>
    </xf>
    <xf numFmtId="166" fontId="59" fillId="36" borderId="24" xfId="0" applyNumberFormat="1" applyFont="1" applyFill="1" applyBorder="1" applyAlignment="1">
      <alignment horizontal="center" vertical="center"/>
    </xf>
    <xf numFmtId="168" fontId="59" fillId="34" borderId="24" xfId="0" applyNumberFormat="1" applyFont="1" applyFill="1" applyBorder="1" applyAlignment="1">
      <alignment horizontal="center"/>
    </xf>
    <xf numFmtId="183" fontId="59" fillId="36" borderId="29" xfId="0" applyNumberFormat="1" applyFont="1" applyFill="1" applyBorder="1" applyAlignment="1">
      <alignment horizontal="center" vertical="center"/>
    </xf>
    <xf numFmtId="166" fontId="59" fillId="10" borderId="2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66" fontId="0" fillId="0" borderId="41" xfId="0" applyNumberFormat="1" applyFont="1" applyBorder="1" applyAlignment="1">
      <alignment horizontal="center" vertical="center"/>
    </xf>
    <xf numFmtId="165" fontId="55" fillId="0" borderId="42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right" vertical="center"/>
    </xf>
    <xf numFmtId="166" fontId="3" fillId="36" borderId="12" xfId="0" applyNumberFormat="1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2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9" fontId="0" fillId="33" borderId="11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3" fillId="35" borderId="0" xfId="0" applyNumberFormat="1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4" borderId="11" xfId="0" applyNumberFormat="1" applyFont="1" applyFill="1" applyBorder="1" applyAlignment="1">
      <alignment horizontal="right" vertical="center"/>
    </xf>
    <xf numFmtId="165" fontId="3" fillId="36" borderId="43" xfId="0" applyNumberFormat="1" applyFont="1" applyFill="1" applyBorder="1" applyAlignment="1">
      <alignment horizontal="center" vertical="center"/>
    </xf>
    <xf numFmtId="165" fontId="3" fillId="10" borderId="44" xfId="0" applyNumberFormat="1" applyFont="1" applyFill="1" applyBorder="1" applyAlignment="1">
      <alignment horizontal="center" vertical="center"/>
    </xf>
    <xf numFmtId="166" fontId="3" fillId="10" borderId="20" xfId="0" applyNumberFormat="1" applyFont="1" applyFill="1" applyBorder="1" applyAlignment="1">
      <alignment vertical="center"/>
    </xf>
    <xf numFmtId="1" fontId="3" fillId="10" borderId="20" xfId="0" applyNumberFormat="1" applyFont="1" applyFill="1" applyBorder="1" applyAlignment="1">
      <alignment horizontal="center" vertical="center"/>
    </xf>
    <xf numFmtId="166" fontId="58" fillId="37" borderId="45" xfId="0" applyNumberFormat="1" applyFont="1" applyFill="1" applyBorder="1" applyAlignment="1">
      <alignment horizontal="center" vertical="center" wrapText="1"/>
    </xf>
    <xf numFmtId="166" fontId="59" fillId="10" borderId="28" xfId="0" applyNumberFormat="1" applyFont="1" applyFill="1" applyBorder="1" applyAlignment="1">
      <alignment horizontal="center" vertical="center"/>
    </xf>
    <xf numFmtId="166" fontId="59" fillId="10" borderId="26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59" fillId="10" borderId="33" xfId="0" applyNumberFormat="1" applyFont="1" applyFill="1" applyBorder="1" applyAlignment="1">
      <alignment horizontal="center" vertical="center"/>
    </xf>
    <xf numFmtId="183" fontId="59" fillId="10" borderId="26" xfId="0" applyNumberFormat="1" applyFont="1" applyFill="1" applyBorder="1" applyAlignment="1">
      <alignment horizontal="center" vertical="center"/>
    </xf>
    <xf numFmtId="183" fontId="57" fillId="10" borderId="33" xfId="0" applyNumberFormat="1" applyFont="1" applyFill="1" applyBorder="1" applyAlignment="1">
      <alignment horizontal="center" vertical="center"/>
    </xf>
    <xf numFmtId="183" fontId="59" fillId="34" borderId="33" xfId="0" applyNumberFormat="1" applyFont="1" applyFill="1" applyBorder="1" applyAlignment="1">
      <alignment horizontal="center"/>
    </xf>
    <xf numFmtId="183" fontId="59" fillId="34" borderId="24" xfId="0" applyNumberFormat="1" applyFont="1" applyFill="1" applyBorder="1" applyAlignment="1">
      <alignment horizontal="center"/>
    </xf>
    <xf numFmtId="183" fontId="57" fillId="34" borderId="33" xfId="0" applyNumberFormat="1" applyFont="1" applyFill="1" applyBorder="1" applyAlignment="1">
      <alignment horizontal="center"/>
    </xf>
    <xf numFmtId="183" fontId="59" fillId="10" borderId="33" xfId="0" applyNumberFormat="1" applyFont="1" applyFill="1" applyBorder="1" applyAlignment="1">
      <alignment horizontal="center"/>
    </xf>
    <xf numFmtId="183" fontId="59" fillId="10" borderId="24" xfId="0" applyNumberFormat="1" applyFont="1" applyFill="1" applyBorder="1" applyAlignment="1">
      <alignment horizontal="center"/>
    </xf>
    <xf numFmtId="183" fontId="57" fillId="10" borderId="33" xfId="0" applyNumberFormat="1" applyFont="1" applyFill="1" applyBorder="1" applyAlignment="1">
      <alignment horizontal="center"/>
    </xf>
    <xf numFmtId="183" fontId="59" fillId="10" borderId="24" xfId="0" applyNumberFormat="1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/>
    </xf>
    <xf numFmtId="185" fontId="59" fillId="34" borderId="24" xfId="0" applyNumberFormat="1" applyFont="1" applyFill="1" applyBorder="1" applyAlignment="1">
      <alignment horizontal="center"/>
    </xf>
    <xf numFmtId="185" fontId="57" fillId="34" borderId="33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left" vertical="center"/>
    </xf>
    <xf numFmtId="183" fontId="57" fillId="10" borderId="46" xfId="0" applyNumberFormat="1" applyFont="1" applyFill="1" applyBorder="1" applyAlignment="1">
      <alignment horizontal="center" vertical="center"/>
    </xf>
    <xf numFmtId="183" fontId="57" fillId="34" borderId="38" xfId="0" applyNumberFormat="1" applyFont="1" applyFill="1" applyBorder="1" applyAlignment="1">
      <alignment horizontal="center"/>
    </xf>
    <xf numFmtId="185" fontId="57" fillId="34" borderId="38" xfId="0" applyNumberFormat="1" applyFont="1" applyFill="1" applyBorder="1" applyAlignment="1">
      <alignment horizontal="center"/>
    </xf>
    <xf numFmtId="183" fontId="57" fillId="10" borderId="38" xfId="0" applyNumberFormat="1" applyFont="1" applyFill="1" applyBorder="1" applyAlignment="1">
      <alignment horizontal="center"/>
    </xf>
    <xf numFmtId="183" fontId="57" fillId="10" borderId="38" xfId="0" applyNumberFormat="1" applyFont="1" applyFill="1" applyBorder="1" applyAlignment="1">
      <alignment horizontal="center" vertical="center"/>
    </xf>
    <xf numFmtId="165" fontId="3" fillId="36" borderId="18" xfId="0" applyNumberFormat="1" applyFont="1" applyFill="1" applyBorder="1" applyAlignment="1">
      <alignment horizontal="center" vertical="center"/>
    </xf>
    <xf numFmtId="168" fontId="57" fillId="34" borderId="24" xfId="0" applyNumberFormat="1" applyFont="1" applyFill="1" applyBorder="1" applyAlignment="1">
      <alignment horizontal="center"/>
    </xf>
    <xf numFmtId="166" fontId="59" fillId="10" borderId="22" xfId="0" applyNumberFormat="1" applyFont="1" applyFill="1" applyBorder="1" applyAlignment="1">
      <alignment horizontal="center" vertical="center" wrapText="1"/>
    </xf>
    <xf numFmtId="165" fontId="57" fillId="10" borderId="35" xfId="0" applyNumberFormat="1" applyFont="1" applyFill="1" applyBorder="1" applyAlignment="1">
      <alignment horizontal="center" vertical="center" wrapText="1"/>
    </xf>
    <xf numFmtId="183" fontId="57" fillId="0" borderId="30" xfId="0" applyNumberFormat="1" applyFont="1" applyBorder="1" applyAlignment="1">
      <alignment horizontal="center"/>
    </xf>
    <xf numFmtId="183" fontId="57" fillId="0" borderId="22" xfId="0" applyNumberFormat="1" applyFont="1" applyBorder="1" applyAlignment="1">
      <alignment horizontal="center"/>
    </xf>
    <xf numFmtId="2" fontId="57" fillId="36" borderId="28" xfId="0" applyNumberFormat="1" applyFont="1" applyFill="1" applyBorder="1" applyAlignment="1">
      <alignment horizontal="center"/>
    </xf>
    <xf numFmtId="183" fontId="57" fillId="10" borderId="30" xfId="0" applyNumberFormat="1" applyFont="1" applyFill="1" applyBorder="1" applyAlignment="1">
      <alignment horizontal="center"/>
    </xf>
    <xf numFmtId="2" fontId="57" fillId="10" borderId="22" xfId="0" applyNumberFormat="1" applyFont="1" applyFill="1" applyBorder="1" applyAlignment="1">
      <alignment horizontal="center"/>
    </xf>
    <xf numFmtId="183" fontId="57" fillId="10" borderId="22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165" fontId="59" fillId="34" borderId="22" xfId="0" applyNumberFormat="1" applyFont="1" applyFill="1" applyBorder="1" applyAlignment="1">
      <alignment horizontal="center"/>
    </xf>
    <xf numFmtId="165" fontId="59" fillId="34" borderId="24" xfId="0" applyNumberFormat="1" applyFont="1" applyFill="1" applyBorder="1" applyAlignment="1">
      <alignment horizontal="center"/>
    </xf>
    <xf numFmtId="165" fontId="59" fillId="34" borderId="33" xfId="0" applyNumberFormat="1" applyFont="1" applyFill="1" applyBorder="1" applyAlignment="1">
      <alignment horizontal="center"/>
    </xf>
    <xf numFmtId="165" fontId="57" fillId="34" borderId="33" xfId="0" applyNumberFormat="1" applyFont="1" applyFill="1" applyBorder="1" applyAlignment="1">
      <alignment horizontal="center"/>
    </xf>
    <xf numFmtId="165" fontId="57" fillId="34" borderId="38" xfId="0" applyNumberFormat="1" applyFont="1" applyFill="1" applyBorder="1" applyAlignment="1">
      <alignment horizontal="center"/>
    </xf>
    <xf numFmtId="165" fontId="57" fillId="34" borderId="2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/>
    </xf>
    <xf numFmtId="166" fontId="59" fillId="34" borderId="24" xfId="0" applyNumberFormat="1" applyFont="1" applyFill="1" applyBorder="1" applyAlignment="1">
      <alignment horizontal="center" vertical="center"/>
    </xf>
    <xf numFmtId="1" fontId="57" fillId="34" borderId="24" xfId="0" applyNumberFormat="1" applyFont="1" applyFill="1" applyBorder="1" applyAlignment="1">
      <alignment horizontal="center"/>
    </xf>
    <xf numFmtId="1" fontId="57" fillId="0" borderId="30" xfId="0" applyNumberFormat="1" applyFont="1" applyBorder="1" applyAlignment="1">
      <alignment horizontal="center"/>
    </xf>
    <xf numFmtId="1" fontId="57" fillId="0" borderId="22" xfId="0" applyNumberFormat="1" applyFont="1" applyBorder="1" applyAlignment="1">
      <alignment horizontal="center"/>
    </xf>
    <xf numFmtId="183" fontId="57" fillId="0" borderId="38" xfId="0" applyNumberFormat="1" applyFont="1" applyBorder="1" applyAlignment="1">
      <alignment horizontal="center"/>
    </xf>
    <xf numFmtId="1" fontId="57" fillId="0" borderId="38" xfId="0" applyNumberFormat="1" applyFont="1" applyBorder="1" applyAlignment="1">
      <alignment horizontal="center"/>
    </xf>
    <xf numFmtId="185" fontId="57" fillId="0" borderId="38" xfId="0" applyNumberFormat="1" applyFont="1" applyBorder="1" applyAlignment="1">
      <alignment horizontal="center"/>
    </xf>
    <xf numFmtId="2" fontId="59" fillId="10" borderId="3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8" fontId="59" fillId="34" borderId="24" xfId="0" applyNumberFormat="1" applyFont="1" applyFill="1" applyBorder="1" applyAlignment="1">
      <alignment horizontal="center" vertical="center"/>
    </xf>
    <xf numFmtId="2" fontId="57" fillId="36" borderId="47" xfId="0" applyNumberFormat="1" applyFont="1" applyFill="1" applyBorder="1" applyAlignment="1">
      <alignment horizontal="center" vertical="center"/>
    </xf>
    <xf numFmtId="2" fontId="57" fillId="36" borderId="28" xfId="0" applyNumberFormat="1" applyFont="1" applyFill="1" applyBorder="1" applyAlignment="1">
      <alignment horizontal="center" vertical="center"/>
    </xf>
    <xf numFmtId="2" fontId="57" fillId="36" borderId="46" xfId="0" applyNumberFormat="1" applyFont="1" applyFill="1" applyBorder="1" applyAlignment="1">
      <alignment horizontal="center" vertical="center"/>
    </xf>
    <xf numFmtId="183" fontId="59" fillId="34" borderId="33" xfId="0" applyNumberFormat="1" applyFont="1" applyFill="1" applyBorder="1" applyAlignment="1">
      <alignment horizontal="center" vertical="center"/>
    </xf>
    <xf numFmtId="183" fontId="59" fillId="34" borderId="24" xfId="0" applyNumberFormat="1" applyFont="1" applyFill="1" applyBorder="1" applyAlignment="1">
      <alignment horizontal="center" vertical="center"/>
    </xf>
    <xf numFmtId="183" fontId="57" fillId="34" borderId="33" xfId="0" applyNumberFormat="1" applyFont="1" applyFill="1" applyBorder="1" applyAlignment="1">
      <alignment horizontal="center" vertical="center"/>
    </xf>
    <xf numFmtId="183" fontId="57" fillId="34" borderId="38" xfId="0" applyNumberFormat="1" applyFont="1" applyFill="1" applyBorder="1" applyAlignment="1">
      <alignment horizontal="center" vertical="center"/>
    </xf>
    <xf numFmtId="2" fontId="57" fillId="34" borderId="24" xfId="0" applyNumberFormat="1" applyFont="1" applyFill="1" applyBorder="1" applyAlignment="1">
      <alignment horizontal="center" vertical="center"/>
    </xf>
    <xf numFmtId="183" fontId="57" fillId="0" borderId="30" xfId="0" applyNumberFormat="1" applyFont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183" fontId="57" fillId="0" borderId="22" xfId="0" applyNumberFormat="1" applyFont="1" applyBorder="1" applyAlignment="1">
      <alignment horizontal="center" vertical="center"/>
    </xf>
    <xf numFmtId="183" fontId="57" fillId="0" borderId="38" xfId="0" applyNumberFormat="1" applyFont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24" xfId="0" applyNumberFormat="1" applyFont="1" applyFill="1" applyBorder="1" applyAlignment="1">
      <alignment horizontal="center" vertical="center"/>
    </xf>
    <xf numFmtId="185" fontId="57" fillId="34" borderId="33" xfId="0" applyNumberFormat="1" applyFont="1" applyFill="1" applyBorder="1" applyAlignment="1">
      <alignment horizontal="center" vertical="center"/>
    </xf>
    <xf numFmtId="185" fontId="57" fillId="34" borderId="38" xfId="0" applyNumberFormat="1" applyFont="1" applyFill="1" applyBorder="1" applyAlignment="1">
      <alignment horizontal="center" vertical="center"/>
    </xf>
    <xf numFmtId="1" fontId="57" fillId="34" borderId="24" xfId="0" applyNumberFormat="1" applyFont="1" applyFill="1" applyBorder="1" applyAlignment="1">
      <alignment horizontal="center" vertical="center"/>
    </xf>
    <xf numFmtId="1" fontId="57" fillId="0" borderId="30" xfId="0" applyNumberFormat="1" applyFont="1" applyBorder="1" applyAlignment="1">
      <alignment horizontal="center" vertical="center"/>
    </xf>
    <xf numFmtId="1" fontId="57" fillId="0" borderId="22" xfId="0" applyNumberFormat="1" applyFont="1" applyBorder="1" applyAlignment="1">
      <alignment horizontal="center" vertical="center"/>
    </xf>
    <xf numFmtId="1" fontId="57" fillId="0" borderId="38" xfId="0" applyNumberFormat="1" applyFont="1" applyBorder="1" applyAlignment="1">
      <alignment horizontal="center" vertical="center"/>
    </xf>
    <xf numFmtId="165" fontId="59" fillId="34" borderId="22" xfId="0" applyNumberFormat="1" applyFont="1" applyFill="1" applyBorder="1" applyAlignment="1">
      <alignment horizontal="center" vertical="center"/>
    </xf>
    <xf numFmtId="165" fontId="59" fillId="34" borderId="24" xfId="0" applyNumberFormat="1" applyFont="1" applyFill="1" applyBorder="1" applyAlignment="1">
      <alignment horizontal="center" vertical="center"/>
    </xf>
    <xf numFmtId="165" fontId="59" fillId="34" borderId="33" xfId="0" applyNumberFormat="1" applyFont="1" applyFill="1" applyBorder="1" applyAlignment="1">
      <alignment horizontal="center" vertical="center"/>
    </xf>
    <xf numFmtId="165" fontId="57" fillId="34" borderId="33" xfId="0" applyNumberFormat="1" applyFont="1" applyFill="1" applyBorder="1" applyAlignment="1">
      <alignment horizontal="center" vertical="center"/>
    </xf>
    <xf numFmtId="165" fontId="57" fillId="34" borderId="38" xfId="0" applyNumberFormat="1" applyFont="1" applyFill="1" applyBorder="1" applyAlignment="1">
      <alignment horizontal="center" vertical="center"/>
    </xf>
    <xf numFmtId="165" fontId="57" fillId="34" borderId="24" xfId="0" applyNumberFormat="1" applyFont="1" applyFill="1" applyBorder="1" applyAlignment="1">
      <alignment horizontal="center" vertical="center"/>
    </xf>
    <xf numFmtId="185" fontId="57" fillId="0" borderId="38" xfId="0" applyNumberFormat="1" applyFont="1" applyBorder="1" applyAlignment="1">
      <alignment horizontal="center" vertical="center"/>
    </xf>
    <xf numFmtId="166" fontId="60" fillId="36" borderId="10" xfId="0" applyNumberFormat="1" applyFont="1" applyFill="1" applyBorder="1" applyAlignment="1">
      <alignment horizontal="center" vertical="center" wrapText="1"/>
    </xf>
    <xf numFmtId="168" fontId="57" fillId="34" borderId="24" xfId="0" applyNumberFormat="1" applyFont="1" applyFill="1" applyBorder="1" applyAlignment="1">
      <alignment horizontal="center" vertical="center"/>
    </xf>
    <xf numFmtId="185" fontId="57" fillId="0" borderId="22" xfId="0" applyNumberFormat="1" applyFont="1" applyBorder="1" applyAlignment="1">
      <alignment horizontal="center" vertical="center"/>
    </xf>
    <xf numFmtId="186" fontId="59" fillId="34" borderId="33" xfId="0" applyNumberFormat="1" applyFont="1" applyFill="1" applyBorder="1" applyAlignment="1">
      <alignment horizontal="center" vertical="center"/>
    </xf>
    <xf numFmtId="166" fontId="60" fillId="36" borderId="12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166" fontId="60" fillId="10" borderId="11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66" fontId="60" fillId="36" borderId="10" xfId="0" applyNumberFormat="1" applyFont="1" applyFill="1" applyBorder="1" applyAlignment="1">
      <alignment horizontal="center" vertical="center"/>
    </xf>
    <xf numFmtId="165" fontId="60" fillId="0" borderId="11" xfId="0" applyNumberFormat="1" applyFont="1" applyBorder="1" applyAlignment="1">
      <alignment horizontal="center" vertical="center" wrapText="1"/>
    </xf>
    <xf numFmtId="1" fontId="59" fillId="10" borderId="35" xfId="0" applyNumberFormat="1" applyFont="1" applyFill="1" applyBorder="1" applyAlignment="1">
      <alignment horizontal="center" vertical="center"/>
    </xf>
    <xf numFmtId="1" fontId="59" fillId="10" borderId="37" xfId="0" applyNumberFormat="1" applyFont="1" applyFill="1" applyBorder="1" applyAlignment="1">
      <alignment horizontal="center" vertical="center"/>
    </xf>
    <xf numFmtId="183" fontId="59" fillId="10" borderId="48" xfId="0" applyNumberFormat="1" applyFont="1" applyFill="1" applyBorder="1" applyAlignment="1">
      <alignment horizontal="center" vertical="center"/>
    </xf>
    <xf numFmtId="185" fontId="59" fillId="10" borderId="37" xfId="0" applyNumberFormat="1" applyFont="1" applyFill="1" applyBorder="1" applyAlignment="1">
      <alignment horizontal="center" vertical="center"/>
    </xf>
    <xf numFmtId="183" fontId="57" fillId="10" borderId="48" xfId="0" applyNumberFormat="1" applyFont="1" applyFill="1" applyBorder="1" applyAlignment="1">
      <alignment horizontal="center" vertical="center"/>
    </xf>
    <xf numFmtId="185" fontId="57" fillId="10" borderId="49" xfId="0" applyNumberFormat="1" applyFont="1" applyFill="1" applyBorder="1" applyAlignment="1">
      <alignment horizontal="center" vertical="center"/>
    </xf>
    <xf numFmtId="183" fontId="59" fillId="10" borderId="37" xfId="0" applyNumberFormat="1" applyFont="1" applyFill="1" applyBorder="1" applyAlignment="1">
      <alignment horizontal="center" vertical="center"/>
    </xf>
    <xf numFmtId="1" fontId="59" fillId="10" borderId="49" xfId="0" applyNumberFormat="1" applyFont="1" applyFill="1" applyBorder="1" applyAlignment="1">
      <alignment horizontal="center" vertical="center"/>
    </xf>
    <xf numFmtId="183" fontId="57" fillId="36" borderId="22" xfId="0" applyNumberFormat="1" applyFont="1" applyFill="1" applyBorder="1" applyAlignment="1">
      <alignment horizontal="center" vertical="center"/>
    </xf>
    <xf numFmtId="183" fontId="57" fillId="34" borderId="22" xfId="0" applyNumberFormat="1" applyFont="1" applyFill="1" applyBorder="1" applyAlignment="1">
      <alignment horizontal="center" vertical="center"/>
    </xf>
    <xf numFmtId="185" fontId="57" fillId="34" borderId="22" xfId="0" applyNumberFormat="1" applyFont="1" applyFill="1" applyBorder="1" applyAlignment="1">
      <alignment horizontal="center" vertical="center"/>
    </xf>
    <xf numFmtId="183" fontId="57" fillId="36" borderId="35" xfId="0" applyNumberFormat="1" applyFont="1" applyFill="1" applyBorder="1" applyAlignment="1">
      <alignment horizontal="center" vertical="center"/>
    </xf>
    <xf numFmtId="183" fontId="57" fillId="36" borderId="30" xfId="0" applyNumberFormat="1" applyFont="1" applyFill="1" applyBorder="1" applyAlignment="1">
      <alignment horizontal="center" vertical="center"/>
    </xf>
    <xf numFmtId="183" fontId="57" fillId="34" borderId="30" xfId="0" applyNumberFormat="1" applyFont="1" applyFill="1" applyBorder="1" applyAlignment="1">
      <alignment horizontal="center" vertical="center"/>
    </xf>
    <xf numFmtId="165" fontId="57" fillId="34" borderId="30" xfId="0" applyNumberFormat="1" applyFont="1" applyFill="1" applyBorder="1" applyAlignment="1">
      <alignment horizontal="center" vertical="center"/>
    </xf>
    <xf numFmtId="166" fontId="57" fillId="36" borderId="24" xfId="0" applyNumberFormat="1" applyFont="1" applyFill="1" applyBorder="1" applyAlignment="1">
      <alignment horizontal="center" vertical="center"/>
    </xf>
    <xf numFmtId="166" fontId="57" fillId="34" borderId="24" xfId="0" applyNumberFormat="1" applyFont="1" applyFill="1" applyBorder="1" applyAlignment="1">
      <alignment horizontal="center"/>
    </xf>
    <xf numFmtId="166" fontId="57" fillId="36" borderId="24" xfId="0" applyNumberFormat="1" applyFont="1" applyFill="1" applyBorder="1" applyAlignment="1">
      <alignment horizontal="center"/>
    </xf>
    <xf numFmtId="166" fontId="57" fillId="36" borderId="26" xfId="0" applyNumberFormat="1" applyFont="1" applyFill="1" applyBorder="1" applyAlignment="1">
      <alignment horizontal="center" vertical="center"/>
    </xf>
    <xf numFmtId="183" fontId="57" fillId="36" borderId="32" xfId="0" applyNumberFormat="1" applyFont="1" applyFill="1" applyBorder="1" applyAlignment="1">
      <alignment horizontal="center" vertical="center"/>
    </xf>
    <xf numFmtId="183" fontId="57" fillId="36" borderId="28" xfId="0" applyNumberFormat="1" applyFont="1" applyFill="1" applyBorder="1" applyAlignment="1">
      <alignment horizontal="center" vertical="center"/>
    </xf>
    <xf numFmtId="165" fontId="57" fillId="36" borderId="37" xfId="0" applyNumberFormat="1" applyFont="1" applyFill="1" applyBorder="1" applyAlignment="1">
      <alignment horizontal="center"/>
    </xf>
    <xf numFmtId="185" fontId="57" fillId="36" borderId="50" xfId="0" applyNumberFormat="1" applyFont="1" applyFill="1" applyBorder="1" applyAlignment="1">
      <alignment horizontal="center" vertical="center"/>
    </xf>
    <xf numFmtId="171" fontId="59" fillId="36" borderId="22" xfId="0" applyNumberFormat="1" applyFont="1" applyFill="1" applyBorder="1" applyAlignment="1">
      <alignment horizontal="center" vertical="center"/>
    </xf>
    <xf numFmtId="2" fontId="57" fillId="34" borderId="22" xfId="0" applyNumberFormat="1" applyFont="1" applyFill="1" applyBorder="1" applyAlignment="1">
      <alignment horizontal="center" vertical="center"/>
    </xf>
    <xf numFmtId="2" fontId="57" fillId="36" borderId="22" xfId="0" applyNumberFormat="1" applyFont="1" applyFill="1" applyBorder="1" applyAlignment="1">
      <alignment horizontal="center" vertical="center"/>
    </xf>
    <xf numFmtId="165" fontId="57" fillId="34" borderId="22" xfId="0" applyNumberFormat="1" applyFont="1" applyFill="1" applyBorder="1" applyAlignment="1">
      <alignment horizontal="center" vertical="center"/>
    </xf>
    <xf numFmtId="1" fontId="57" fillId="34" borderId="22" xfId="0" applyNumberFormat="1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" fontId="59" fillId="0" borderId="22" xfId="0" applyNumberFormat="1" applyFont="1" applyBorder="1" applyAlignment="1">
      <alignment horizontal="center" vertical="center"/>
    </xf>
    <xf numFmtId="165" fontId="55" fillId="0" borderId="51" xfId="0" applyNumberFormat="1" applyFont="1" applyBorder="1" applyAlignment="1">
      <alignment horizontal="center" vertical="center" wrapText="1"/>
    </xf>
    <xf numFmtId="168" fontId="57" fillId="34" borderId="22" xfId="0" applyNumberFormat="1" applyFont="1" applyFill="1" applyBorder="1" applyAlignment="1">
      <alignment horizontal="center" vertical="center"/>
    </xf>
    <xf numFmtId="2" fontId="57" fillId="34" borderId="38" xfId="0" applyNumberFormat="1" applyFont="1" applyFill="1" applyBorder="1" applyAlignment="1">
      <alignment horizontal="center" vertical="center"/>
    </xf>
    <xf numFmtId="2" fontId="57" fillId="36" borderId="38" xfId="0" applyNumberFormat="1" applyFont="1" applyFill="1" applyBorder="1" applyAlignment="1">
      <alignment horizontal="center" vertical="center"/>
    </xf>
    <xf numFmtId="1" fontId="57" fillId="34" borderId="38" xfId="0" applyNumberFormat="1" applyFont="1" applyFill="1" applyBorder="1" applyAlignment="1">
      <alignment horizontal="center" vertical="center"/>
    </xf>
    <xf numFmtId="183" fontId="57" fillId="36" borderId="33" xfId="0" applyNumberFormat="1" applyFont="1" applyFill="1" applyBorder="1" applyAlignment="1">
      <alignment horizontal="center" vertical="center"/>
    </xf>
    <xf numFmtId="185" fontId="57" fillId="34" borderId="46" xfId="0" applyNumberFormat="1" applyFont="1" applyFill="1" applyBorder="1" applyAlignment="1">
      <alignment horizontal="center" vertical="center"/>
    </xf>
    <xf numFmtId="165" fontId="57" fillId="34" borderId="28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 vertical="center" wrapText="1"/>
    </xf>
    <xf numFmtId="1" fontId="57" fillId="36" borderId="49" xfId="0" applyNumberFormat="1" applyFont="1" applyFill="1" applyBorder="1" applyAlignment="1">
      <alignment horizontal="center" vertical="center"/>
    </xf>
    <xf numFmtId="1" fontId="57" fillId="36" borderId="35" xfId="0" applyNumberFormat="1" applyFont="1" applyFill="1" applyBorder="1" applyAlignment="1">
      <alignment horizontal="center" vertical="center"/>
    </xf>
    <xf numFmtId="166" fontId="58" fillId="37" borderId="28" xfId="0" applyNumberFormat="1" applyFont="1" applyFill="1" applyBorder="1" applyAlignment="1">
      <alignment horizontal="center" vertical="center" wrapText="1"/>
    </xf>
    <xf numFmtId="166" fontId="57" fillId="34" borderId="24" xfId="0" applyNumberFormat="1" applyFont="1" applyFill="1" applyBorder="1" applyAlignment="1">
      <alignment horizontal="center" vertical="center"/>
    </xf>
    <xf numFmtId="165" fontId="57" fillId="36" borderId="37" xfId="0" applyNumberFormat="1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66" fontId="61" fillId="0" borderId="39" xfId="0" applyNumberFormat="1" applyFont="1" applyBorder="1" applyAlignment="1">
      <alignment horizontal="center" vertical="center"/>
    </xf>
    <xf numFmtId="0" fontId="61" fillId="34" borderId="39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52" xfId="0" applyFont="1" applyBorder="1" applyAlignment="1">
      <alignment/>
    </xf>
    <xf numFmtId="0" fontId="61" fillId="0" borderId="53" xfId="0" applyFont="1" applyBorder="1" applyAlignment="1">
      <alignment/>
    </xf>
    <xf numFmtId="0" fontId="61" fillId="0" borderId="54" xfId="0" applyFont="1" applyBorder="1" applyAlignment="1">
      <alignment/>
    </xf>
    <xf numFmtId="0" fontId="61" fillId="0" borderId="39" xfId="0" applyFont="1" applyBorder="1" applyAlignment="1">
      <alignment/>
    </xf>
    <xf numFmtId="0" fontId="61" fillId="34" borderId="23" xfId="0" applyFont="1" applyFill="1" applyBorder="1" applyAlignment="1">
      <alignment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61" fillId="0" borderId="57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41" xfId="0" applyFont="1" applyBorder="1" applyAlignment="1">
      <alignment/>
    </xf>
    <xf numFmtId="2" fontId="57" fillId="36" borderId="33" xfId="0" applyNumberFormat="1" applyFont="1" applyFill="1" applyBorder="1" applyAlignment="1">
      <alignment horizontal="center" vertical="center"/>
    </xf>
    <xf numFmtId="183" fontId="59" fillId="34" borderId="22" xfId="0" applyNumberFormat="1" applyFont="1" applyFill="1" applyBorder="1" applyAlignment="1">
      <alignment horizontal="center" vertical="center"/>
    </xf>
    <xf numFmtId="183" fontId="59" fillId="0" borderId="22" xfId="0" applyNumberFormat="1" applyFont="1" applyBorder="1" applyAlignment="1">
      <alignment horizontal="center" vertical="center"/>
    </xf>
    <xf numFmtId="183" fontId="59" fillId="38" borderId="22" xfId="0" applyNumberFormat="1" applyFont="1" applyFill="1" applyBorder="1" applyAlignment="1">
      <alignment horizontal="center" vertical="center"/>
    </xf>
    <xf numFmtId="2" fontId="59" fillId="38" borderId="22" xfId="0" applyNumberFormat="1" applyFont="1" applyFill="1" applyBorder="1" applyAlignment="1">
      <alignment horizontal="center" vertical="center"/>
    </xf>
    <xf numFmtId="166" fontId="59" fillId="0" borderId="24" xfId="0" applyNumberFormat="1" applyFont="1" applyFill="1" applyBorder="1" applyAlignment="1">
      <alignment horizontal="center" vertical="center"/>
    </xf>
    <xf numFmtId="2" fontId="59" fillId="0" borderId="29" xfId="0" applyNumberFormat="1" applyFont="1" applyFill="1" applyBorder="1" applyAlignment="1">
      <alignment horizontal="center" vertical="center"/>
    </xf>
    <xf numFmtId="2" fontId="57" fillId="34" borderId="33" xfId="0" applyNumberFormat="1" applyFont="1" applyFill="1" applyBorder="1" applyAlignment="1">
      <alignment horizontal="center" vertical="center"/>
    </xf>
    <xf numFmtId="2" fontId="57" fillId="34" borderId="28" xfId="0" applyNumberFormat="1" applyFont="1" applyFill="1" applyBorder="1" applyAlignment="1">
      <alignment horizontal="center" vertical="center"/>
    </xf>
    <xf numFmtId="2" fontId="57" fillId="34" borderId="46" xfId="0" applyNumberFormat="1" applyFont="1" applyFill="1" applyBorder="1" applyAlignment="1">
      <alignment horizontal="center" vertical="center"/>
    </xf>
    <xf numFmtId="1" fontId="59" fillId="38" borderId="22" xfId="0" applyNumberFormat="1" applyFont="1" applyFill="1" applyBorder="1" applyAlignment="1">
      <alignment horizontal="center" vertical="center"/>
    </xf>
    <xf numFmtId="1" fontId="57" fillId="34" borderId="28" xfId="0" applyNumberFormat="1" applyFont="1" applyFill="1" applyBorder="1" applyAlignment="1">
      <alignment horizontal="center" vertical="center"/>
    </xf>
    <xf numFmtId="185" fontId="59" fillId="38" borderId="22" xfId="0" applyNumberFormat="1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center" vertical="center"/>
    </xf>
    <xf numFmtId="1" fontId="57" fillId="34" borderId="33" xfId="0" applyNumberFormat="1" applyFont="1" applyFill="1" applyBorder="1" applyAlignment="1">
      <alignment horizontal="center" vertical="center"/>
    </xf>
    <xf numFmtId="165" fontId="59" fillId="38" borderId="22" xfId="0" applyNumberFormat="1" applyFont="1" applyFill="1" applyBorder="1" applyAlignment="1">
      <alignment horizontal="center" vertical="center"/>
    </xf>
    <xf numFmtId="1" fontId="57" fillId="34" borderId="46" xfId="0" applyNumberFormat="1" applyFont="1" applyFill="1" applyBorder="1" applyAlignment="1">
      <alignment horizontal="center" vertical="center"/>
    </xf>
    <xf numFmtId="183" fontId="59" fillId="36" borderId="22" xfId="0" applyNumberFormat="1" applyFont="1" applyFill="1" applyBorder="1" applyAlignment="1">
      <alignment horizontal="center"/>
    </xf>
    <xf numFmtId="2" fontId="57" fillId="36" borderId="33" xfId="0" applyNumberFormat="1" applyFont="1" applyFill="1" applyBorder="1" applyAlignment="1">
      <alignment horizontal="center"/>
    </xf>
    <xf numFmtId="2" fontId="57" fillId="36" borderId="46" xfId="0" applyNumberFormat="1" applyFont="1" applyFill="1" applyBorder="1" applyAlignment="1">
      <alignment horizontal="center"/>
    </xf>
    <xf numFmtId="183" fontId="59" fillId="0" borderId="22" xfId="0" applyNumberFormat="1" applyFont="1" applyBorder="1" applyAlignment="1">
      <alignment horizontal="center"/>
    </xf>
    <xf numFmtId="183" fontId="59" fillId="38" borderId="22" xfId="0" applyNumberFormat="1" applyFont="1" applyFill="1" applyBorder="1" applyAlignment="1">
      <alignment horizontal="center"/>
    </xf>
    <xf numFmtId="2" fontId="59" fillId="38" borderId="22" xfId="0" applyNumberFormat="1" applyFont="1" applyFill="1" applyBorder="1" applyAlignment="1">
      <alignment horizontal="center"/>
    </xf>
    <xf numFmtId="2" fontId="57" fillId="34" borderId="33" xfId="0" applyNumberFormat="1" applyFont="1" applyFill="1" applyBorder="1" applyAlignment="1">
      <alignment horizontal="center"/>
    </xf>
    <xf numFmtId="2" fontId="57" fillId="34" borderId="28" xfId="0" applyNumberFormat="1" applyFont="1" applyFill="1" applyBorder="1" applyAlignment="1">
      <alignment horizontal="center"/>
    </xf>
    <xf numFmtId="2" fontId="57" fillId="34" borderId="46" xfId="0" applyNumberFormat="1" applyFont="1" applyFill="1" applyBorder="1" applyAlignment="1">
      <alignment horizontal="center"/>
    </xf>
    <xf numFmtId="1" fontId="59" fillId="38" borderId="22" xfId="0" applyNumberFormat="1" applyFont="1" applyFill="1" applyBorder="1" applyAlignment="1">
      <alignment horizontal="center"/>
    </xf>
    <xf numFmtId="1" fontId="57" fillId="34" borderId="28" xfId="0" applyNumberFormat="1" applyFont="1" applyFill="1" applyBorder="1" applyAlignment="1">
      <alignment horizontal="center"/>
    </xf>
    <xf numFmtId="1" fontId="59" fillId="0" borderId="22" xfId="0" applyNumberFormat="1" applyFont="1" applyBorder="1" applyAlignment="1">
      <alignment horizontal="center"/>
    </xf>
    <xf numFmtId="0" fontId="59" fillId="38" borderId="22" xfId="0" applyFont="1" applyFill="1" applyBorder="1" applyAlignment="1">
      <alignment horizontal="center"/>
    </xf>
    <xf numFmtId="165" fontId="57" fillId="34" borderId="46" xfId="0" applyNumberFormat="1" applyFont="1" applyFill="1" applyBorder="1" applyAlignment="1">
      <alignment horizontal="center"/>
    </xf>
    <xf numFmtId="184" fontId="59" fillId="38" borderId="22" xfId="0" applyNumberFormat="1" applyFont="1" applyFill="1" applyBorder="1" applyAlignment="1">
      <alignment horizontal="center"/>
    </xf>
    <xf numFmtId="165" fontId="59" fillId="0" borderId="22" xfId="0" applyNumberFormat="1" applyFont="1" applyBorder="1" applyAlignment="1">
      <alignment horizontal="center"/>
    </xf>
    <xf numFmtId="165" fontId="59" fillId="38" borderId="22" xfId="0" applyNumberFormat="1" applyFont="1" applyFill="1" applyBorder="1" applyAlignment="1">
      <alignment horizontal="center"/>
    </xf>
    <xf numFmtId="1" fontId="57" fillId="34" borderId="46" xfId="0" applyNumberFormat="1" applyFont="1" applyFill="1" applyBorder="1" applyAlignment="1">
      <alignment horizontal="center"/>
    </xf>
    <xf numFmtId="198" fontId="59" fillId="0" borderId="22" xfId="0" applyNumberFormat="1" applyFont="1" applyBorder="1" applyAlignment="1">
      <alignment horizontal="center"/>
    </xf>
    <xf numFmtId="185" fontId="59" fillId="36" borderId="22" xfId="0" applyNumberFormat="1" applyFont="1" applyFill="1" applyBorder="1" applyAlignment="1">
      <alignment horizontal="center" vertical="center"/>
    </xf>
    <xf numFmtId="2" fontId="59" fillId="36" borderId="29" xfId="0" applyNumberFormat="1" applyFont="1" applyFill="1" applyBorder="1" applyAlignment="1">
      <alignment horizontal="center" vertical="center"/>
    </xf>
    <xf numFmtId="185" fontId="59" fillId="0" borderId="22" xfId="0" applyNumberFormat="1" applyFont="1" applyBorder="1" applyAlignment="1">
      <alignment horizontal="center" vertical="center"/>
    </xf>
    <xf numFmtId="165" fontId="57" fillId="34" borderId="28" xfId="0" applyNumberFormat="1" applyFont="1" applyFill="1" applyBorder="1" applyAlignment="1">
      <alignment horizontal="center" vertical="center"/>
    </xf>
    <xf numFmtId="165" fontId="57" fillId="34" borderId="46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183" fontId="59" fillId="10" borderId="22" xfId="0" applyNumberFormat="1" applyFont="1" applyFill="1" applyBorder="1" applyAlignment="1">
      <alignment horizontal="center" vertical="center"/>
    </xf>
    <xf numFmtId="185" fontId="57" fillId="34" borderId="28" xfId="0" applyNumberFormat="1" applyFont="1" applyFill="1" applyBorder="1" applyAlignment="1">
      <alignment horizontal="center" vertical="center"/>
    </xf>
    <xf numFmtId="186" fontId="59" fillId="38" borderId="22" xfId="0" applyNumberFormat="1" applyFont="1" applyFill="1" applyBorder="1" applyAlignment="1">
      <alignment horizontal="center" vertical="center"/>
    </xf>
    <xf numFmtId="1" fontId="59" fillId="36" borderId="22" xfId="0" applyNumberFormat="1" applyFont="1" applyFill="1" applyBorder="1" applyAlignment="1">
      <alignment horizontal="center" vertical="center"/>
    </xf>
    <xf numFmtId="166" fontId="57" fillId="10" borderId="35" xfId="0" applyNumberFormat="1" applyFont="1" applyFill="1" applyBorder="1" applyAlignment="1">
      <alignment horizontal="center" vertical="center" wrapText="1"/>
    </xf>
    <xf numFmtId="2" fontId="57" fillId="36" borderId="48" xfId="0" applyNumberFormat="1" applyFont="1" applyFill="1" applyBorder="1" applyAlignment="1">
      <alignment horizontal="center" vertical="center"/>
    </xf>
    <xf numFmtId="1" fontId="57" fillId="36" borderId="58" xfId="0" applyNumberFormat="1" applyFont="1" applyFill="1" applyBorder="1" applyAlignment="1">
      <alignment horizontal="center" vertical="center"/>
    </xf>
    <xf numFmtId="2" fontId="57" fillId="36" borderId="58" xfId="0" applyNumberFormat="1" applyFont="1" applyFill="1" applyBorder="1" applyAlignment="1">
      <alignment horizontal="center" vertical="center"/>
    </xf>
    <xf numFmtId="1" fontId="57" fillId="36" borderId="59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 wrapText="1"/>
    </xf>
    <xf numFmtId="166" fontId="62" fillId="0" borderId="2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wrapText="1"/>
    </xf>
    <xf numFmtId="166" fontId="62" fillId="0" borderId="24" xfId="0" applyNumberFormat="1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2" fontId="62" fillId="0" borderId="24" xfId="0" applyNumberFormat="1" applyFont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0" borderId="61" xfId="0" applyFont="1" applyBorder="1" applyAlignment="1">
      <alignment horizontal="center"/>
    </xf>
    <xf numFmtId="183" fontId="57" fillId="34" borderId="28" xfId="0" applyNumberFormat="1" applyFont="1" applyFill="1" applyBorder="1" applyAlignment="1">
      <alignment horizontal="center" vertical="center"/>
    </xf>
    <xf numFmtId="183" fontId="57" fillId="36" borderId="58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/>
    </xf>
    <xf numFmtId="167" fontId="59" fillId="36" borderId="29" xfId="0" applyNumberFormat="1" applyFont="1" applyFill="1" applyBorder="1" applyAlignment="1">
      <alignment horizontal="center" vertical="center"/>
    </xf>
    <xf numFmtId="198" fontId="57" fillId="34" borderId="33" xfId="0" applyNumberFormat="1" applyFont="1" applyFill="1" applyBorder="1" applyAlignment="1">
      <alignment horizontal="center" vertical="center"/>
    </xf>
    <xf numFmtId="185" fontId="57" fillId="36" borderId="48" xfId="0" applyNumberFormat="1" applyFont="1" applyFill="1" applyBorder="1" applyAlignment="1">
      <alignment horizontal="center" vertical="center"/>
    </xf>
    <xf numFmtId="185" fontId="57" fillId="36" borderId="58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 wrapText="1"/>
    </xf>
    <xf numFmtId="49" fontId="0" fillId="33" borderId="38" xfId="0" applyNumberFormat="1" applyFont="1" applyFill="1" applyBorder="1" applyAlignment="1">
      <alignment horizontal="right" vertical="center"/>
    </xf>
    <xf numFmtId="166" fontId="57" fillId="36" borderId="17" xfId="0" applyNumberFormat="1" applyFont="1" applyFill="1" applyBorder="1" applyAlignment="1">
      <alignment horizontal="center" vertical="center"/>
    </xf>
    <xf numFmtId="166" fontId="57" fillId="34" borderId="17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3" fillId="36" borderId="0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left" vertical="center"/>
    </xf>
    <xf numFmtId="166" fontId="0" fillId="33" borderId="11" xfId="0" applyNumberFormat="1" applyFont="1" applyFill="1" applyBorder="1" applyAlignment="1">
      <alignment horizontal="left" vertical="center"/>
    </xf>
    <xf numFmtId="1" fontId="3" fillId="36" borderId="12" xfId="0" applyNumberFormat="1" applyFont="1" applyFill="1" applyBorder="1" applyAlignment="1">
      <alignment vertical="center"/>
    </xf>
    <xf numFmtId="165" fontId="0" fillId="0" borderId="11" xfId="0" applyNumberFormat="1" applyFont="1" applyBorder="1" applyAlignment="1">
      <alignment horizontal="left" vertical="center" wrapText="1"/>
    </xf>
    <xf numFmtId="166" fontId="59" fillId="10" borderId="30" xfId="0" applyNumberFormat="1" applyFont="1" applyFill="1" applyBorder="1" applyAlignment="1">
      <alignment horizontal="center" vertical="center" wrapText="1"/>
    </xf>
    <xf numFmtId="165" fontId="57" fillId="10" borderId="50" xfId="0" applyNumberFormat="1" applyFont="1" applyFill="1" applyBorder="1" applyAlignment="1">
      <alignment horizontal="center" vertical="center" wrapText="1"/>
    </xf>
    <xf numFmtId="166" fontId="62" fillId="0" borderId="17" xfId="0" applyNumberFormat="1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/>
    </xf>
    <xf numFmtId="165" fontId="57" fillId="34" borderId="17" xfId="0" applyNumberFormat="1" applyFont="1" applyFill="1" applyBorder="1" applyAlignment="1">
      <alignment horizontal="center" vertical="center"/>
    </xf>
    <xf numFmtId="165" fontId="57" fillId="36" borderId="44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/>
    </xf>
    <xf numFmtId="2" fontId="57" fillId="36" borderId="27" xfId="0" applyNumberFormat="1" applyFont="1" applyFill="1" applyBorder="1" applyAlignment="1">
      <alignment horizontal="center" vertical="center"/>
    </xf>
    <xf numFmtId="2" fontId="57" fillId="34" borderId="27" xfId="0" applyNumberFormat="1" applyFont="1" applyFill="1" applyBorder="1" applyAlignment="1">
      <alignment horizontal="center" vertical="center"/>
    </xf>
    <xf numFmtId="165" fontId="57" fillId="34" borderId="27" xfId="0" applyNumberFormat="1" applyFont="1" applyFill="1" applyBorder="1" applyAlignment="1">
      <alignment horizontal="center" vertical="center"/>
    </xf>
    <xf numFmtId="1" fontId="57" fillId="34" borderId="27" xfId="0" applyNumberFormat="1" applyFont="1" applyFill="1" applyBorder="1" applyAlignment="1">
      <alignment horizontal="center" vertical="center"/>
    </xf>
    <xf numFmtId="185" fontId="57" fillId="34" borderId="27" xfId="0" applyNumberFormat="1" applyFont="1" applyFill="1" applyBorder="1" applyAlignment="1">
      <alignment horizontal="center" vertical="center"/>
    </xf>
    <xf numFmtId="165" fontId="57" fillId="36" borderId="64" xfId="0" applyNumberFormat="1" applyFont="1" applyFill="1" applyBorder="1" applyAlignment="1">
      <alignment horizontal="center" vertical="center"/>
    </xf>
    <xf numFmtId="183" fontId="57" fillId="36" borderId="17" xfId="0" applyNumberFormat="1" applyFont="1" applyFill="1" applyBorder="1" applyAlignment="1">
      <alignment horizontal="center" vertical="center"/>
    </xf>
    <xf numFmtId="183" fontId="57" fillId="34" borderId="17" xfId="0" applyNumberFormat="1" applyFont="1" applyFill="1" applyBorder="1" applyAlignment="1">
      <alignment horizontal="center" vertical="center"/>
    </xf>
    <xf numFmtId="185" fontId="57" fillId="34" borderId="17" xfId="0" applyNumberFormat="1" applyFont="1" applyFill="1" applyBorder="1" applyAlignment="1">
      <alignment horizontal="center" vertical="center"/>
    </xf>
    <xf numFmtId="183" fontId="57" fillId="36" borderId="4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left" vertical="center"/>
    </xf>
    <xf numFmtId="165" fontId="0" fillId="0" borderId="43" xfId="0" applyNumberFormat="1" applyFont="1" applyBorder="1" applyAlignment="1">
      <alignment horizontal="center" vertical="center"/>
    </xf>
    <xf numFmtId="0" fontId="12" fillId="34" borderId="14" xfId="0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left" vertical="center"/>
    </xf>
    <xf numFmtId="166" fontId="58" fillId="37" borderId="33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1" fontId="59" fillId="0" borderId="29" xfId="0" applyNumberFormat="1" applyFont="1" applyFill="1" applyBorder="1" applyAlignment="1">
      <alignment horizontal="center" vertical="center"/>
    </xf>
    <xf numFmtId="1" fontId="59" fillId="34" borderId="29" xfId="0" applyNumberFormat="1" applyFont="1" applyFill="1" applyBorder="1" applyAlignment="1">
      <alignment horizontal="center" vertical="center"/>
    </xf>
    <xf numFmtId="10" fontId="59" fillId="33" borderId="29" xfId="0" applyNumberFormat="1" applyFont="1" applyFill="1" applyBorder="1" applyAlignment="1">
      <alignment horizontal="center" vertical="center"/>
    </xf>
    <xf numFmtId="2" fontId="59" fillId="34" borderId="29" xfId="0" applyNumberFormat="1" applyFont="1" applyFill="1" applyBorder="1" applyAlignment="1">
      <alignment horizontal="center" vertical="center"/>
    </xf>
    <xf numFmtId="166" fontId="57" fillId="10" borderId="36" xfId="0" applyNumberFormat="1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vertical="center" wrapText="1"/>
    </xf>
    <xf numFmtId="0" fontId="55" fillId="34" borderId="61" xfId="0" applyFont="1" applyFill="1" applyBorder="1" applyAlignment="1">
      <alignment horizontal="center"/>
    </xf>
    <xf numFmtId="183" fontId="59" fillId="34" borderId="30" xfId="0" applyNumberFormat="1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65" fontId="59" fillId="34" borderId="30" xfId="0" applyNumberFormat="1" applyFont="1" applyFill="1" applyBorder="1" applyAlignment="1">
      <alignment horizontal="center" vertical="center"/>
    </xf>
    <xf numFmtId="183" fontId="59" fillId="34" borderId="30" xfId="0" applyNumberFormat="1" applyFont="1" applyFill="1" applyBorder="1" applyAlignment="1">
      <alignment horizontal="center"/>
    </xf>
    <xf numFmtId="185" fontId="59" fillId="34" borderId="30" xfId="0" applyNumberFormat="1" applyFont="1" applyFill="1" applyBorder="1" applyAlignment="1">
      <alignment horizontal="center"/>
    </xf>
    <xf numFmtId="165" fontId="59" fillId="34" borderId="30" xfId="0" applyNumberFormat="1" applyFont="1" applyFill="1" applyBorder="1" applyAlignment="1">
      <alignment horizontal="center"/>
    </xf>
    <xf numFmtId="183" fontId="59" fillId="36" borderId="30" xfId="0" applyNumberFormat="1" applyFont="1" applyFill="1" applyBorder="1" applyAlignment="1">
      <alignment horizontal="center" vertical="center"/>
    </xf>
    <xf numFmtId="166" fontId="58" fillId="37" borderId="33" xfId="0" applyNumberFormat="1" applyFont="1" applyFill="1" applyBorder="1" applyAlignment="1">
      <alignment vertical="center" wrapText="1"/>
    </xf>
    <xf numFmtId="166" fontId="62" fillId="0" borderId="29" xfId="0" applyNumberFormat="1" applyFont="1" applyBorder="1" applyAlignment="1">
      <alignment horizontal="center" vertical="center" wrapText="1"/>
    </xf>
    <xf numFmtId="166" fontId="62" fillId="0" borderId="24" xfId="0" applyNumberFormat="1" applyFont="1" applyBorder="1" applyAlignment="1">
      <alignment horizontal="center" vertical="center"/>
    </xf>
    <xf numFmtId="1" fontId="59" fillId="0" borderId="24" xfId="0" applyNumberFormat="1" applyFont="1" applyBorder="1" applyAlignment="1">
      <alignment horizontal="center" vertical="center"/>
    </xf>
    <xf numFmtId="165" fontId="57" fillId="10" borderId="37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2" fontId="57" fillId="36" borderId="11" xfId="0" applyNumberFormat="1" applyFont="1" applyFill="1" applyBorder="1" applyAlignment="1">
      <alignment horizontal="center" vertical="center"/>
    </xf>
    <xf numFmtId="2" fontId="57" fillId="34" borderId="11" xfId="0" applyNumberFormat="1" applyFont="1" applyFill="1" applyBorder="1" applyAlignment="1">
      <alignment horizontal="center" vertical="center"/>
    </xf>
    <xf numFmtId="165" fontId="57" fillId="34" borderId="11" xfId="0" applyNumberFormat="1" applyFont="1" applyFill="1" applyBorder="1" applyAlignment="1">
      <alignment horizontal="center" vertical="center"/>
    </xf>
    <xf numFmtId="1" fontId="57" fillId="34" borderId="11" xfId="0" applyNumberFormat="1" applyFont="1" applyFill="1" applyBorder="1" applyAlignment="1">
      <alignment horizontal="center" vertical="center"/>
    </xf>
    <xf numFmtId="185" fontId="57" fillId="34" borderId="11" xfId="0" applyNumberFormat="1" applyFont="1" applyFill="1" applyBorder="1" applyAlignment="1">
      <alignment horizontal="center" vertical="center"/>
    </xf>
    <xf numFmtId="1" fontId="57" fillId="36" borderId="34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" fontId="59" fillId="34" borderId="33" xfId="0" applyNumberFormat="1" applyFont="1" applyFill="1" applyBorder="1" applyAlignment="1">
      <alignment horizontal="center" vertical="center"/>
    </xf>
    <xf numFmtId="1" fontId="57" fillId="34" borderId="30" xfId="0" applyNumberFormat="1" applyFont="1" applyFill="1" applyBorder="1" applyAlignment="1">
      <alignment horizontal="center" vertical="center"/>
    </xf>
    <xf numFmtId="1" fontId="57" fillId="34" borderId="17" xfId="0" applyNumberFormat="1" applyFont="1" applyFill="1" applyBorder="1" applyAlignment="1">
      <alignment horizontal="center" vertical="center"/>
    </xf>
    <xf numFmtId="2" fontId="57" fillId="10" borderId="33" xfId="0" applyNumberFormat="1" applyFont="1" applyFill="1" applyBorder="1" applyAlignment="1">
      <alignment horizontal="center" vertical="center"/>
    </xf>
    <xf numFmtId="2" fontId="57" fillId="10" borderId="28" xfId="0" applyNumberFormat="1" applyFont="1" applyFill="1" applyBorder="1" applyAlignment="1">
      <alignment horizontal="center" vertical="center"/>
    </xf>
    <xf numFmtId="2" fontId="57" fillId="10" borderId="46" xfId="0" applyNumberFormat="1" applyFont="1" applyFill="1" applyBorder="1" applyAlignment="1">
      <alignment horizontal="center" vertical="center"/>
    </xf>
    <xf numFmtId="166" fontId="57" fillId="10" borderId="24" xfId="0" applyNumberFormat="1" applyFont="1" applyFill="1" applyBorder="1" applyAlignment="1">
      <alignment horizontal="center" vertical="center"/>
    </xf>
    <xf numFmtId="183" fontId="57" fillId="10" borderId="30" xfId="0" applyNumberFormat="1" applyFont="1" applyFill="1" applyBorder="1" applyAlignment="1">
      <alignment horizontal="center" vertical="center"/>
    </xf>
    <xf numFmtId="2" fontId="57" fillId="10" borderId="22" xfId="0" applyNumberFormat="1" applyFont="1" applyFill="1" applyBorder="1" applyAlignment="1">
      <alignment horizontal="center" vertical="center"/>
    </xf>
    <xf numFmtId="183" fontId="57" fillId="10" borderId="22" xfId="0" applyNumberFormat="1" applyFont="1" applyFill="1" applyBorder="1" applyAlignment="1">
      <alignment horizontal="center" vertical="center"/>
    </xf>
    <xf numFmtId="2" fontId="57" fillId="10" borderId="38" xfId="0" applyNumberFormat="1" applyFont="1" applyFill="1" applyBorder="1" applyAlignment="1">
      <alignment horizontal="center" vertical="center"/>
    </xf>
    <xf numFmtId="183" fontId="57" fillId="10" borderId="28" xfId="0" applyNumberFormat="1" applyFont="1" applyFill="1" applyBorder="1" applyAlignment="1">
      <alignment horizontal="center" vertical="center"/>
    </xf>
    <xf numFmtId="183" fontId="57" fillId="10" borderId="17" xfId="0" applyNumberFormat="1" applyFont="1" applyFill="1" applyBorder="1" applyAlignment="1">
      <alignment horizontal="center" vertical="center"/>
    </xf>
    <xf numFmtId="2" fontId="57" fillId="10" borderId="27" xfId="0" applyNumberFormat="1" applyFont="1" applyFill="1" applyBorder="1" applyAlignment="1">
      <alignment horizontal="center" vertical="center"/>
    </xf>
    <xf numFmtId="2" fontId="57" fillId="10" borderId="11" xfId="0" applyNumberFormat="1" applyFont="1" applyFill="1" applyBorder="1" applyAlignment="1">
      <alignment horizontal="center" vertical="center"/>
    </xf>
    <xf numFmtId="183" fontId="57" fillId="10" borderId="18" xfId="0" applyNumberFormat="1" applyFont="1" applyFill="1" applyBorder="1" applyAlignment="1">
      <alignment horizontal="center" vertical="center"/>
    </xf>
    <xf numFmtId="2" fontId="57" fillId="10" borderId="18" xfId="0" applyNumberFormat="1" applyFont="1" applyFill="1" applyBorder="1" applyAlignment="1">
      <alignment horizontal="center" vertical="center"/>
    </xf>
    <xf numFmtId="183" fontId="57" fillId="34" borderId="18" xfId="0" applyNumberFormat="1" applyFont="1" applyFill="1" applyBorder="1" applyAlignment="1">
      <alignment horizontal="center" vertical="center"/>
    </xf>
    <xf numFmtId="2" fontId="57" fillId="34" borderId="18" xfId="0" applyNumberFormat="1" applyFont="1" applyFill="1" applyBorder="1" applyAlignment="1">
      <alignment horizontal="center" vertical="center"/>
    </xf>
    <xf numFmtId="185" fontId="57" fillId="34" borderId="18" xfId="0" applyNumberFormat="1" applyFont="1" applyFill="1" applyBorder="1" applyAlignment="1">
      <alignment horizontal="center" vertical="center"/>
    </xf>
    <xf numFmtId="1" fontId="57" fillId="34" borderId="18" xfId="0" applyNumberFormat="1" applyFont="1" applyFill="1" applyBorder="1" applyAlignment="1">
      <alignment horizontal="center" vertical="center"/>
    </xf>
    <xf numFmtId="185" fontId="57" fillId="10" borderId="66" xfId="0" applyNumberFormat="1" applyFont="1" applyFill="1" applyBorder="1" applyAlignment="1">
      <alignment horizontal="center" vertical="center"/>
    </xf>
    <xf numFmtId="1" fontId="57" fillId="10" borderId="66" xfId="0" applyNumberFormat="1" applyFont="1" applyFill="1" applyBorder="1" applyAlignment="1">
      <alignment horizontal="center" vertical="center"/>
    </xf>
    <xf numFmtId="183" fontId="57" fillId="10" borderId="66" xfId="0" applyNumberFormat="1" applyFont="1" applyFill="1" applyBorder="1" applyAlignment="1">
      <alignment horizontal="center" vertical="center"/>
    </xf>
    <xf numFmtId="166" fontId="3" fillId="36" borderId="0" xfId="0" applyNumberFormat="1" applyFont="1" applyFill="1" applyAlignment="1">
      <alignment/>
    </xf>
    <xf numFmtId="173" fontId="59" fillId="0" borderId="22" xfId="0" applyNumberFormat="1" applyFont="1" applyFill="1" applyBorder="1" applyAlignment="1">
      <alignment horizontal="center" vertical="center"/>
    </xf>
    <xf numFmtId="182" fontId="59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186" fontId="57" fillId="10" borderId="18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Alignment="1">
      <alignment/>
    </xf>
    <xf numFmtId="186" fontId="3" fillId="33" borderId="0" xfId="0" applyNumberFormat="1" applyFont="1" applyFill="1" applyAlignment="1">
      <alignment/>
    </xf>
    <xf numFmtId="183" fontId="3" fillId="33" borderId="0" xfId="0" applyNumberFormat="1" applyFont="1" applyFill="1" applyAlignment="1">
      <alignment/>
    </xf>
    <xf numFmtId="166" fontId="63" fillId="0" borderId="0" xfId="57" applyNumberFormat="1" applyFont="1" applyFill="1" applyAlignment="1">
      <alignment horizontal="center" vertical="center"/>
    </xf>
    <xf numFmtId="166" fontId="63" fillId="0" borderId="0" xfId="0" applyNumberFormat="1" applyFont="1" applyBorder="1" applyAlignment="1">
      <alignment horizontal="center" vertical="center"/>
    </xf>
    <xf numFmtId="0" fontId="58" fillId="37" borderId="28" xfId="0" applyFont="1" applyFill="1" applyBorder="1" applyAlignment="1">
      <alignment horizontal="center" vertical="center" wrapText="1"/>
    </xf>
    <xf numFmtId="0" fontId="58" fillId="37" borderId="67" xfId="0" applyFont="1" applyFill="1" applyBorder="1" applyAlignment="1">
      <alignment horizontal="center" vertical="center" wrapText="1"/>
    </xf>
    <xf numFmtId="0" fontId="58" fillId="37" borderId="68" xfId="0" applyFont="1" applyFill="1" applyBorder="1" applyAlignment="1">
      <alignment horizontal="center" vertical="center" wrapText="1"/>
    </xf>
    <xf numFmtId="0" fontId="58" fillId="34" borderId="67" xfId="0" applyFont="1" applyFill="1" applyBorder="1" applyAlignment="1">
      <alignment horizontal="center" vertical="center" wrapText="1"/>
    </xf>
    <xf numFmtId="0" fontId="58" fillId="34" borderId="69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left" vertical="center" wrapText="1"/>
    </xf>
    <xf numFmtId="166" fontId="12" fillId="0" borderId="19" xfId="0" applyNumberFormat="1" applyFont="1" applyBorder="1" applyAlignment="1">
      <alignment horizontal="center" vertical="center"/>
    </xf>
    <xf numFmtId="166" fontId="12" fillId="0" borderId="51" xfId="0" applyNumberFormat="1" applyFont="1" applyBorder="1" applyAlignment="1">
      <alignment horizontal="center" vertical="center"/>
    </xf>
    <xf numFmtId="166" fontId="12" fillId="0" borderId="70" xfId="0" applyNumberFormat="1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58" fillId="37" borderId="32" xfId="0" applyFont="1" applyFill="1" applyBorder="1" applyAlignment="1">
      <alignment horizontal="center" vertical="center" wrapText="1"/>
    </xf>
    <xf numFmtId="165" fontId="55" fillId="0" borderId="19" xfId="0" applyNumberFormat="1" applyFont="1" applyBorder="1" applyAlignment="1">
      <alignment horizontal="center" vertical="center" wrapText="1"/>
    </xf>
    <xf numFmtId="165" fontId="55" fillId="0" borderId="51" xfId="0" applyNumberFormat="1" applyFont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left" vertical="center"/>
    </xf>
    <xf numFmtId="2" fontId="64" fillId="0" borderId="15" xfId="0" applyNumberFormat="1" applyFont="1" applyBorder="1" applyAlignment="1">
      <alignment horizontal="center" vertical="center" wrapText="1"/>
    </xf>
    <xf numFmtId="2" fontId="64" fillId="0" borderId="63" xfId="0" applyNumberFormat="1" applyFont="1" applyBorder="1" applyAlignment="1">
      <alignment horizontal="center" vertical="center" wrapText="1"/>
    </xf>
    <xf numFmtId="2" fontId="64" fillId="0" borderId="16" xfId="0" applyNumberFormat="1" applyFont="1" applyBorder="1" applyAlignment="1">
      <alignment horizontal="center" vertical="center" wrapText="1"/>
    </xf>
    <xf numFmtId="2" fontId="64" fillId="0" borderId="23" xfId="0" applyNumberFormat="1" applyFont="1" applyBorder="1" applyAlignment="1">
      <alignment horizontal="center" vertical="center" wrapText="1"/>
    </xf>
    <xf numFmtId="0" fontId="58" fillId="34" borderId="31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7" borderId="71" xfId="0" applyFont="1" applyFill="1" applyBorder="1" applyAlignment="1">
      <alignment horizontal="center" vertical="center" wrapText="1"/>
    </xf>
    <xf numFmtId="0" fontId="58" fillId="37" borderId="26" xfId="0" applyFont="1" applyFill="1" applyBorder="1" applyAlignment="1">
      <alignment horizontal="center" vertical="center" wrapText="1"/>
    </xf>
    <xf numFmtId="0" fontId="58" fillId="37" borderId="5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17</xdr:row>
      <xdr:rowOff>114300</xdr:rowOff>
    </xdr:from>
    <xdr:ext cx="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009650" y="439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685800</xdr:colOff>
      <xdr:row>17</xdr:row>
      <xdr:rowOff>0</xdr:rowOff>
    </xdr:from>
    <xdr:ext cx="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009650" y="42767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114300</xdr:rowOff>
    </xdr:from>
    <xdr:ext cx="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866775" y="439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0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866775" y="42767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6"/>
  <sheetViews>
    <sheetView tabSelected="1" zoomScalePageLayoutView="0" workbookViewId="0" topLeftCell="C1">
      <selection activeCell="BJ66" sqref="BJ66"/>
    </sheetView>
  </sheetViews>
  <sheetFormatPr defaultColWidth="12.125" defaultRowHeight="12.75"/>
  <cols>
    <col min="1" max="1" width="4.25390625" style="8" customWidth="1"/>
    <col min="2" max="2" width="12.375" style="1" customWidth="1"/>
    <col min="3" max="3" width="62.125" style="9" customWidth="1"/>
    <col min="4" max="4" width="13.75390625" style="2" customWidth="1"/>
    <col min="5" max="5" width="12.875" style="2" hidden="1" customWidth="1"/>
    <col min="6" max="6" width="14.25390625" style="2" customWidth="1"/>
    <col min="7" max="7" width="0.12890625" style="1" customWidth="1"/>
    <col min="8" max="8" width="13.25390625" style="1" customWidth="1"/>
    <col min="9" max="9" width="13.625" style="1" customWidth="1"/>
    <col min="10" max="10" width="13.00390625" style="2" hidden="1" customWidth="1"/>
    <col min="11" max="11" width="13.125" style="2" hidden="1" customWidth="1"/>
    <col min="12" max="12" width="13.00390625" style="2" hidden="1" customWidth="1"/>
    <col min="13" max="13" width="12.375" style="2" hidden="1" customWidth="1"/>
    <col min="14" max="14" width="14.25390625" style="2" hidden="1" customWidth="1"/>
    <col min="15" max="15" width="13.25390625" style="2" hidden="1" customWidth="1"/>
    <col min="16" max="16" width="12.875" style="2" hidden="1" customWidth="1"/>
    <col min="17" max="17" width="10.25390625" style="2" hidden="1" customWidth="1"/>
    <col min="18" max="18" width="12.00390625" style="2" hidden="1" customWidth="1"/>
    <col min="19" max="20" width="12.125" style="2" hidden="1" customWidth="1"/>
    <col min="21" max="21" width="14.125" style="2" hidden="1" customWidth="1"/>
    <col min="22" max="22" width="12.125" style="2" hidden="1" customWidth="1"/>
    <col min="23" max="23" width="13.00390625" style="2" hidden="1" customWidth="1"/>
    <col min="24" max="24" width="0.6171875" style="2" hidden="1" customWidth="1"/>
    <col min="25" max="25" width="12.125" style="2" hidden="1" customWidth="1"/>
    <col min="26" max="26" width="12.75390625" style="2" hidden="1" customWidth="1"/>
    <col min="27" max="29" width="12.125" style="2" hidden="1" customWidth="1"/>
    <col min="30" max="30" width="13.125" style="2" hidden="1" customWidth="1"/>
    <col min="31" max="31" width="12.875" style="20" hidden="1" customWidth="1"/>
    <col min="32" max="32" width="13.125" style="20" hidden="1" customWidth="1"/>
    <col min="33" max="33" width="12.625" style="20" hidden="1" customWidth="1"/>
    <col min="34" max="34" width="13.375" style="20" hidden="1" customWidth="1"/>
    <col min="35" max="36" width="12.75390625" style="20" hidden="1" customWidth="1"/>
    <col min="37" max="40" width="12.125" style="2" hidden="1" customWidth="1"/>
    <col min="41" max="41" width="13.00390625" style="2" hidden="1" customWidth="1"/>
    <col min="42" max="45" width="12.125" style="2" hidden="1" customWidth="1"/>
    <col min="46" max="46" width="13.875" style="2" hidden="1" customWidth="1"/>
    <col min="47" max="47" width="12.125" style="2" hidden="1" customWidth="1"/>
    <col min="48" max="48" width="13.125" style="2" hidden="1" customWidth="1"/>
    <col min="49" max="49" width="12.125" style="2" hidden="1" customWidth="1"/>
    <col min="50" max="50" width="13.125" style="2" hidden="1" customWidth="1"/>
    <col min="51" max="51" width="13.75390625" style="2" hidden="1" customWidth="1"/>
    <col min="52" max="54" width="12.125" style="2" hidden="1" customWidth="1"/>
    <col min="55" max="55" width="0.12890625" style="2" hidden="1" customWidth="1"/>
    <col min="56" max="56" width="13.25390625" style="2" hidden="1" customWidth="1"/>
    <col min="57" max="60" width="0" style="2" hidden="1" customWidth="1"/>
    <col min="61" max="16384" width="12.125" style="2" customWidth="1"/>
  </cols>
  <sheetData>
    <row r="1" spans="1:36" s="1" customFormat="1" ht="21" customHeight="1">
      <c r="A1" s="567" t="s">
        <v>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66"/>
    </row>
    <row r="2" spans="1:46" s="1" customFormat="1" ht="16.5" customHeight="1">
      <c r="A2" s="568" t="s">
        <v>12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66"/>
      <c r="AS2" s="55" t="s">
        <v>155</v>
      </c>
      <c r="AT2" s="81"/>
    </row>
    <row r="3" spans="1:64" s="1" customFormat="1" ht="18" customHeight="1" thickBot="1">
      <c r="A3" s="74"/>
      <c r="B3" s="73"/>
      <c r="C3" s="73"/>
      <c r="D3" s="73"/>
      <c r="E3" s="73"/>
      <c r="F3" s="84"/>
      <c r="G3" s="73"/>
      <c r="H3" s="85"/>
      <c r="I3" s="84"/>
      <c r="K3" s="55"/>
      <c r="L3" s="55"/>
      <c r="P3" s="55"/>
      <c r="Q3" s="95"/>
      <c r="R3" s="95"/>
      <c r="AE3" s="66"/>
      <c r="AF3" s="66"/>
      <c r="AG3" s="66"/>
      <c r="AH3" s="66"/>
      <c r="AI3" s="66"/>
      <c r="AJ3" s="66"/>
      <c r="AY3" s="461"/>
      <c r="BC3" s="55" t="s">
        <v>163</v>
      </c>
      <c r="BH3" s="55" t="s">
        <v>168</v>
      </c>
      <c r="BL3" s="562"/>
    </row>
    <row r="4" spans="1:64" s="1" customFormat="1" ht="28.5" customHeight="1" thickBot="1">
      <c r="A4" s="43"/>
      <c r="B4" s="586" t="s">
        <v>171</v>
      </c>
      <c r="C4" s="587"/>
      <c r="D4" s="577" t="s">
        <v>112</v>
      </c>
      <c r="E4" s="578"/>
      <c r="F4" s="579"/>
      <c r="G4" s="42"/>
      <c r="H4" s="580" t="s">
        <v>107</v>
      </c>
      <c r="I4" s="58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11"/>
      <c r="BE4" s="572" t="s">
        <v>97</v>
      </c>
      <c r="BF4" s="573"/>
      <c r="BG4" s="590" t="s">
        <v>97</v>
      </c>
      <c r="BH4" s="591"/>
      <c r="BI4" s="572" t="s">
        <v>97</v>
      </c>
      <c r="BJ4" s="573"/>
      <c r="BK4" s="590" t="s">
        <v>97</v>
      </c>
      <c r="BL4" s="591"/>
    </row>
    <row r="5" spans="1:64" ht="33.75" customHeight="1">
      <c r="A5" s="75" t="s">
        <v>5</v>
      </c>
      <c r="B5" s="588"/>
      <c r="C5" s="589"/>
      <c r="D5" s="504" t="s">
        <v>102</v>
      </c>
      <c r="E5" s="372" t="s">
        <v>98</v>
      </c>
      <c r="F5" s="93" t="s">
        <v>103</v>
      </c>
      <c r="G5" s="87"/>
      <c r="H5" s="520" t="s">
        <v>102</v>
      </c>
      <c r="I5" s="93" t="s">
        <v>103</v>
      </c>
      <c r="J5" s="582" t="s">
        <v>113</v>
      </c>
      <c r="K5" s="569"/>
      <c r="L5" s="372" t="s">
        <v>118</v>
      </c>
      <c r="M5" s="569" t="s">
        <v>116</v>
      </c>
      <c r="N5" s="569"/>
      <c r="O5" s="569" t="s">
        <v>117</v>
      </c>
      <c r="P5" s="569"/>
      <c r="Q5" s="569" t="s">
        <v>126</v>
      </c>
      <c r="R5" s="569"/>
      <c r="S5" s="569" t="s">
        <v>127</v>
      </c>
      <c r="T5" s="569"/>
      <c r="U5" s="372" t="s">
        <v>129</v>
      </c>
      <c r="V5" s="569" t="s">
        <v>130</v>
      </c>
      <c r="W5" s="569"/>
      <c r="X5" s="569" t="s">
        <v>131</v>
      </c>
      <c r="Y5" s="569"/>
      <c r="Z5" s="372" t="s">
        <v>132</v>
      </c>
      <c r="AA5" s="569" t="s">
        <v>133</v>
      </c>
      <c r="AB5" s="569"/>
      <c r="AC5" s="569" t="s">
        <v>134</v>
      </c>
      <c r="AD5" s="569"/>
      <c r="AE5" s="372" t="s">
        <v>136</v>
      </c>
      <c r="AF5" s="569" t="s">
        <v>137</v>
      </c>
      <c r="AG5" s="569"/>
      <c r="AH5" s="569" t="s">
        <v>138</v>
      </c>
      <c r="AI5" s="569"/>
      <c r="AJ5" s="372" t="s">
        <v>140</v>
      </c>
      <c r="AK5" s="569" t="s">
        <v>142</v>
      </c>
      <c r="AL5" s="569"/>
      <c r="AM5" s="569" t="s">
        <v>143</v>
      </c>
      <c r="AN5" s="569"/>
      <c r="AO5" s="372" t="s">
        <v>150</v>
      </c>
      <c r="AP5" s="569" t="s">
        <v>151</v>
      </c>
      <c r="AQ5" s="569"/>
      <c r="AR5" s="569" t="s">
        <v>152</v>
      </c>
      <c r="AS5" s="569"/>
      <c r="AT5" s="93" t="s">
        <v>156</v>
      </c>
      <c r="AU5" s="582" t="s">
        <v>157</v>
      </c>
      <c r="AV5" s="569"/>
      <c r="AW5" s="569" t="s">
        <v>158</v>
      </c>
      <c r="AX5" s="593"/>
      <c r="AY5" s="93" t="s">
        <v>160</v>
      </c>
      <c r="AZ5" s="574" t="s">
        <v>161</v>
      </c>
      <c r="BA5" s="569"/>
      <c r="BB5" s="569" t="s">
        <v>162</v>
      </c>
      <c r="BC5" s="575"/>
      <c r="BD5" s="238" t="s">
        <v>164</v>
      </c>
      <c r="BE5" s="570" t="s">
        <v>165</v>
      </c>
      <c r="BF5" s="571"/>
      <c r="BG5" s="594" t="s">
        <v>166</v>
      </c>
      <c r="BH5" s="593"/>
      <c r="BI5" s="592" t="s">
        <v>169</v>
      </c>
      <c r="BJ5" s="571"/>
      <c r="BK5" s="592" t="s">
        <v>170</v>
      </c>
      <c r="BL5" s="571"/>
    </row>
    <row r="6" spans="1:64" ht="48" customHeight="1" thickBot="1">
      <c r="A6" s="76" t="s">
        <v>1</v>
      </c>
      <c r="B6" s="588"/>
      <c r="C6" s="589"/>
      <c r="D6" s="369" t="s">
        <v>101</v>
      </c>
      <c r="E6" s="200" t="s">
        <v>101</v>
      </c>
      <c r="F6" s="91" t="s">
        <v>101</v>
      </c>
      <c r="G6" s="44"/>
      <c r="H6" s="521" t="s">
        <v>101</v>
      </c>
      <c r="I6" s="522" t="s">
        <v>2</v>
      </c>
      <c r="J6" s="450" t="s">
        <v>114</v>
      </c>
      <c r="K6" s="448" t="s">
        <v>115</v>
      </c>
      <c r="L6" s="446" t="s">
        <v>2</v>
      </c>
      <c r="M6" s="447" t="s">
        <v>120</v>
      </c>
      <c r="N6" s="448" t="s">
        <v>121</v>
      </c>
      <c r="O6" s="447" t="s">
        <v>119</v>
      </c>
      <c r="P6" s="448" t="s">
        <v>122</v>
      </c>
      <c r="Q6" s="447" t="s">
        <v>120</v>
      </c>
      <c r="R6" s="448" t="s">
        <v>121</v>
      </c>
      <c r="S6" s="447" t="s">
        <v>119</v>
      </c>
      <c r="T6" s="448" t="s">
        <v>122</v>
      </c>
      <c r="U6" s="445" t="s">
        <v>101</v>
      </c>
      <c r="V6" s="447" t="s">
        <v>120</v>
      </c>
      <c r="W6" s="448" t="s">
        <v>121</v>
      </c>
      <c r="X6" s="447" t="s">
        <v>119</v>
      </c>
      <c r="Y6" s="448" t="s">
        <v>122</v>
      </c>
      <c r="Z6" s="445" t="s">
        <v>101</v>
      </c>
      <c r="AA6" s="447" t="s">
        <v>120</v>
      </c>
      <c r="AB6" s="448" t="s">
        <v>121</v>
      </c>
      <c r="AC6" s="447" t="s">
        <v>119</v>
      </c>
      <c r="AD6" s="448" t="s">
        <v>122</v>
      </c>
      <c r="AE6" s="445" t="s">
        <v>101</v>
      </c>
      <c r="AF6" s="447" t="s">
        <v>120</v>
      </c>
      <c r="AG6" s="448" t="s">
        <v>121</v>
      </c>
      <c r="AH6" s="447" t="s">
        <v>139</v>
      </c>
      <c r="AI6" s="448" t="s">
        <v>122</v>
      </c>
      <c r="AJ6" s="445" t="s">
        <v>101</v>
      </c>
      <c r="AK6" s="447" t="s">
        <v>120</v>
      </c>
      <c r="AL6" s="448" t="s">
        <v>121</v>
      </c>
      <c r="AM6" s="447" t="s">
        <v>139</v>
      </c>
      <c r="AN6" s="448" t="s">
        <v>122</v>
      </c>
      <c r="AO6" s="445" t="s">
        <v>101</v>
      </c>
      <c r="AP6" s="447" t="s">
        <v>120</v>
      </c>
      <c r="AQ6" s="448" t="s">
        <v>121</v>
      </c>
      <c r="AR6" s="447" t="s">
        <v>139</v>
      </c>
      <c r="AS6" s="448" t="s">
        <v>122</v>
      </c>
      <c r="AT6" s="449" t="s">
        <v>101</v>
      </c>
      <c r="AU6" s="450" t="s">
        <v>120</v>
      </c>
      <c r="AV6" s="448" t="s">
        <v>121</v>
      </c>
      <c r="AW6" s="447" t="s">
        <v>139</v>
      </c>
      <c r="AX6" s="451" t="s">
        <v>122</v>
      </c>
      <c r="AY6" s="449" t="s">
        <v>101</v>
      </c>
      <c r="AZ6" s="292" t="s">
        <v>120</v>
      </c>
      <c r="BA6" s="291" t="s">
        <v>121</v>
      </c>
      <c r="BB6" s="290" t="s">
        <v>139</v>
      </c>
      <c r="BC6" s="466" t="s">
        <v>122</v>
      </c>
      <c r="BD6" s="482" t="s">
        <v>101</v>
      </c>
      <c r="BE6" s="498" t="s">
        <v>120</v>
      </c>
      <c r="BF6" s="486" t="s">
        <v>121</v>
      </c>
      <c r="BG6" s="498" t="s">
        <v>139</v>
      </c>
      <c r="BH6" s="532" t="s">
        <v>122</v>
      </c>
      <c r="BI6" s="533" t="s">
        <v>120</v>
      </c>
      <c r="BJ6" s="534" t="s">
        <v>121</v>
      </c>
      <c r="BK6" s="533" t="s">
        <v>139</v>
      </c>
      <c r="BL6" s="534" t="s">
        <v>122</v>
      </c>
    </row>
    <row r="7" spans="1:64" ht="12" customHeight="1" hidden="1" thickBot="1">
      <c r="A7" s="76"/>
      <c r="B7" s="45"/>
      <c r="C7" s="470"/>
      <c r="D7" s="505"/>
      <c r="E7" s="205"/>
      <c r="F7" s="206"/>
      <c r="G7" s="44"/>
      <c r="H7" s="375"/>
      <c r="I7" s="376"/>
      <c r="J7" s="386"/>
      <c r="K7" s="378"/>
      <c r="L7" s="377"/>
      <c r="M7" s="379"/>
      <c r="N7" s="380"/>
      <c r="O7" s="379"/>
      <c r="P7" s="381"/>
      <c r="Q7" s="379"/>
      <c r="R7" s="380"/>
      <c r="S7" s="379"/>
      <c r="T7" s="380"/>
      <c r="U7" s="380"/>
      <c r="V7" s="379"/>
      <c r="W7" s="380"/>
      <c r="X7" s="379"/>
      <c r="Y7" s="381"/>
      <c r="Z7" s="382"/>
      <c r="AA7" s="381"/>
      <c r="AB7" s="383"/>
      <c r="AC7" s="384"/>
      <c r="AD7" s="381"/>
      <c r="AE7" s="385"/>
      <c r="AF7" s="379"/>
      <c r="AG7" s="380"/>
      <c r="AH7" s="379"/>
      <c r="AI7" s="380"/>
      <c r="AJ7" s="386"/>
      <c r="AK7" s="381"/>
      <c r="AL7" s="380"/>
      <c r="AM7" s="379"/>
      <c r="AN7" s="381"/>
      <c r="AO7" s="382"/>
      <c r="AP7" s="387"/>
      <c r="AQ7" s="388"/>
      <c r="AR7" s="388"/>
      <c r="AS7" s="382"/>
      <c r="AT7" s="380"/>
      <c r="AU7" s="389"/>
      <c r="AV7" s="390"/>
      <c r="AW7" s="390"/>
      <c r="AX7" s="391"/>
      <c r="AY7" s="380"/>
      <c r="AZ7" s="89"/>
      <c r="BA7" s="6"/>
      <c r="BB7" s="6"/>
      <c r="BC7" s="6"/>
      <c r="BD7" s="385"/>
      <c r="BE7" s="196"/>
      <c r="BF7" s="90"/>
      <c r="BG7" s="196"/>
      <c r="BH7" s="6"/>
      <c r="BI7" s="196"/>
      <c r="BJ7" s="196"/>
      <c r="BK7" s="196"/>
      <c r="BL7" s="196"/>
    </row>
    <row r="8" spans="1:65" ht="15.75" customHeight="1" thickBot="1">
      <c r="A8" s="67">
        <v>1</v>
      </c>
      <c r="B8" s="583">
        <v>2</v>
      </c>
      <c r="C8" s="584"/>
      <c r="D8" s="138">
        <v>3</v>
      </c>
      <c r="E8" s="207">
        <v>10</v>
      </c>
      <c r="F8" s="92">
        <v>4</v>
      </c>
      <c r="G8" s="361"/>
      <c r="H8" s="138">
        <v>5</v>
      </c>
      <c r="I8" s="92">
        <v>6</v>
      </c>
      <c r="J8" s="512">
        <v>5</v>
      </c>
      <c r="K8" s="452">
        <v>6</v>
      </c>
      <c r="L8" s="452">
        <v>6</v>
      </c>
      <c r="M8" s="453">
        <v>7</v>
      </c>
      <c r="N8" s="453">
        <v>8</v>
      </c>
      <c r="O8" s="453">
        <v>9</v>
      </c>
      <c r="P8" s="453">
        <v>10</v>
      </c>
      <c r="Q8" s="453">
        <v>7</v>
      </c>
      <c r="R8" s="453">
        <v>8</v>
      </c>
      <c r="S8" s="453">
        <v>9</v>
      </c>
      <c r="T8" s="453">
        <v>10</v>
      </c>
      <c r="U8" s="453">
        <v>6</v>
      </c>
      <c r="V8" s="453">
        <v>7</v>
      </c>
      <c r="W8" s="453">
        <v>8</v>
      </c>
      <c r="X8" s="453">
        <v>9</v>
      </c>
      <c r="Y8" s="453">
        <v>10</v>
      </c>
      <c r="Z8" s="453">
        <v>6</v>
      </c>
      <c r="AA8" s="453">
        <v>7</v>
      </c>
      <c r="AB8" s="453">
        <v>8</v>
      </c>
      <c r="AC8" s="453">
        <v>9</v>
      </c>
      <c r="AD8" s="453">
        <v>10</v>
      </c>
      <c r="AE8" s="454">
        <v>6</v>
      </c>
      <c r="AF8" s="455">
        <v>7</v>
      </c>
      <c r="AG8" s="454">
        <v>8</v>
      </c>
      <c r="AH8" s="455">
        <v>9</v>
      </c>
      <c r="AI8" s="456">
        <v>10</v>
      </c>
      <c r="AJ8" s="457">
        <v>6</v>
      </c>
      <c r="AK8" s="458">
        <v>7</v>
      </c>
      <c r="AL8" s="454">
        <v>8</v>
      </c>
      <c r="AM8" s="455">
        <v>9</v>
      </c>
      <c r="AN8" s="456">
        <v>10</v>
      </c>
      <c r="AO8" s="454">
        <v>6</v>
      </c>
      <c r="AP8" s="455">
        <v>7</v>
      </c>
      <c r="AQ8" s="453">
        <v>8</v>
      </c>
      <c r="AR8" s="453">
        <v>9</v>
      </c>
      <c r="AS8" s="456">
        <v>10</v>
      </c>
      <c r="AT8" s="454">
        <v>6</v>
      </c>
      <c r="AU8" s="458">
        <v>7</v>
      </c>
      <c r="AV8" s="453">
        <v>8</v>
      </c>
      <c r="AW8" s="453">
        <v>9</v>
      </c>
      <c r="AX8" s="456">
        <v>10</v>
      </c>
      <c r="AY8" s="454">
        <v>6</v>
      </c>
      <c r="AZ8" s="455">
        <v>7</v>
      </c>
      <c r="BA8" s="453">
        <v>8</v>
      </c>
      <c r="BB8" s="453">
        <v>9</v>
      </c>
      <c r="BC8" s="456">
        <v>10</v>
      </c>
      <c r="BD8" s="483">
        <v>6</v>
      </c>
      <c r="BE8" s="483">
        <v>7</v>
      </c>
      <c r="BF8" s="487">
        <v>8</v>
      </c>
      <c r="BG8" s="483">
        <v>9</v>
      </c>
      <c r="BH8" s="525">
        <v>10</v>
      </c>
      <c r="BI8" s="79">
        <v>7</v>
      </c>
      <c r="BJ8" s="79">
        <v>8</v>
      </c>
      <c r="BK8" s="79">
        <v>9</v>
      </c>
      <c r="BL8" s="79">
        <v>10</v>
      </c>
      <c r="BM8" s="20"/>
    </row>
    <row r="9" spans="1:65" s="60" customFormat="1" ht="21.75" customHeight="1">
      <c r="A9" s="262">
        <v>1</v>
      </c>
      <c r="B9" s="199" t="s">
        <v>18</v>
      </c>
      <c r="C9" s="471"/>
      <c r="D9" s="142">
        <v>733.569685</v>
      </c>
      <c r="E9" s="96">
        <v>2026.520195</v>
      </c>
      <c r="F9" s="140">
        <v>7798.187054</v>
      </c>
      <c r="G9" s="141"/>
      <c r="H9" s="142">
        <v>780.142392</v>
      </c>
      <c r="I9" s="140">
        <v>7750.040231</v>
      </c>
      <c r="J9" s="139" t="e">
        <f>#REF!-#REF!</f>
        <v>#REF!</v>
      </c>
      <c r="K9" s="96" t="e">
        <f>#REF!/#REF!*100-100</f>
        <v>#REF!</v>
      </c>
      <c r="L9" s="96" t="e">
        <f>#REF!+#REF!</f>
        <v>#REF!</v>
      </c>
      <c r="M9" s="96" t="e">
        <f>#REF!-#REF!</f>
        <v>#REF!</v>
      </c>
      <c r="N9" s="96" t="e">
        <f>#REF!/#REF!*100-100</f>
        <v>#REF!</v>
      </c>
      <c r="O9" s="96" t="e">
        <f aca="true" t="shared" si="0" ref="O9:O18">F9-L9</f>
        <v>#REF!</v>
      </c>
      <c r="P9" s="96" t="e">
        <f>F9/L9*100-100</f>
        <v>#REF!</v>
      </c>
      <c r="Q9" s="96" t="e">
        <f>#REF!-#REF!</f>
        <v>#REF!</v>
      </c>
      <c r="R9" s="96" t="e">
        <f>#REF!/#REF!*100-100</f>
        <v>#REF!</v>
      </c>
      <c r="S9" s="96" t="e">
        <f>#REF!-#REF!</f>
        <v>#REF!</v>
      </c>
      <c r="T9" s="96" t="e">
        <f>#REF!/#REF!*100-100</f>
        <v>#REF!</v>
      </c>
      <c r="U9" s="96" t="e">
        <f>U10+U11+U16</f>
        <v>#REF!</v>
      </c>
      <c r="V9" s="96" t="e">
        <f>#REF!-#REF!</f>
        <v>#REF!</v>
      </c>
      <c r="W9" s="96" t="e">
        <f>#REF!/#REF!*100-100</f>
        <v>#REF!</v>
      </c>
      <c r="X9" s="96" t="e">
        <f aca="true" t="shared" si="1" ref="X9:X18">F9-U9</f>
        <v>#REF!</v>
      </c>
      <c r="Y9" s="96" t="e">
        <f>F9/U9*100-100</f>
        <v>#REF!</v>
      </c>
      <c r="Z9" s="239" t="e">
        <f>#REF!+U9</f>
        <v>#REF!</v>
      </c>
      <c r="AA9" s="239" t="e">
        <f>#REF!-#REF!</f>
        <v>#REF!</v>
      </c>
      <c r="AB9" s="239" t="e">
        <f>#REF!/#REF!*100-100</f>
        <v>#REF!</v>
      </c>
      <c r="AC9" s="239" t="e">
        <f aca="true" t="shared" si="2" ref="AC9:AC18">F9-Z9</f>
        <v>#REF!</v>
      </c>
      <c r="AD9" s="239" t="e">
        <f>F9/Z9*100-100</f>
        <v>#REF!</v>
      </c>
      <c r="AE9" s="240" t="e">
        <f>#REF!+Z9</f>
        <v>#REF!</v>
      </c>
      <c r="AF9" s="243" t="e">
        <f>#REF!-#REF!</f>
        <v>#REF!</v>
      </c>
      <c r="AG9" s="244" t="e">
        <f>#REF!/#REF!*100-100</f>
        <v>#REF!</v>
      </c>
      <c r="AH9" s="245" t="e">
        <f aca="true" t="shared" si="3" ref="AH9:AH18">F9-AE9</f>
        <v>#REF!</v>
      </c>
      <c r="AI9" s="257" t="e">
        <f>F9/AE9*100-100</f>
        <v>#REF!</v>
      </c>
      <c r="AJ9" s="294" t="e">
        <f>#REF!+AE9</f>
        <v>#REF!</v>
      </c>
      <c r="AK9" s="350" t="e">
        <f>#REF!-#REF!</f>
        <v>#REF!</v>
      </c>
      <c r="AL9" s="295" t="e">
        <f>#REF!/#REF!*100-100</f>
        <v>#REF!</v>
      </c>
      <c r="AM9" s="351" t="e">
        <f aca="true" t="shared" si="4" ref="AM9:AM40">F9-AJ9</f>
        <v>#REF!</v>
      </c>
      <c r="AN9" s="296" t="e">
        <f>F9/AJ9*100-100</f>
        <v>#REF!</v>
      </c>
      <c r="AO9" s="140" t="e">
        <f>#REF!+AJ9</f>
        <v>#REF!</v>
      </c>
      <c r="AP9" s="392" t="e">
        <f>#REF!-#REF!</f>
        <v>#REF!</v>
      </c>
      <c r="AQ9" s="295" t="e">
        <f>#REF!/#REF!*100-100</f>
        <v>#REF!</v>
      </c>
      <c r="AR9" s="295" t="e">
        <f aca="true" t="shared" si="5" ref="AR9:AR40">F9-AO9</f>
        <v>#REF!</v>
      </c>
      <c r="AS9" s="296" t="e">
        <f>F9/AO9*100-100</f>
        <v>#REF!</v>
      </c>
      <c r="AT9" s="349" t="e">
        <f>AO9+#REF!</f>
        <v>#REF!</v>
      </c>
      <c r="AU9" s="350" t="e">
        <f>#REF!-#REF!</f>
        <v>#REF!</v>
      </c>
      <c r="AV9" s="295" t="e">
        <f>#REF!/#REF!*100-100</f>
        <v>#REF!</v>
      </c>
      <c r="AW9" s="351" t="e">
        <f aca="true" t="shared" si="6" ref="AW9:AW40">F9-AT9</f>
        <v>#REF!</v>
      </c>
      <c r="AX9" s="296" t="e">
        <f>F9/AT9*100-100</f>
        <v>#REF!</v>
      </c>
      <c r="AY9" s="349" t="e">
        <f>#REF!+AT9</f>
        <v>#REF!</v>
      </c>
      <c r="AZ9" s="366" t="e">
        <f>#REF!-#REF!</f>
        <v>#REF!</v>
      </c>
      <c r="BA9" s="295" t="e">
        <f>#REF!/#REF!*100-100</f>
        <v>#REF!</v>
      </c>
      <c r="BB9" s="351" t="e">
        <f aca="true" t="shared" si="7" ref="BB9:BB40">F9-AY9</f>
        <v>#REF!</v>
      </c>
      <c r="BC9" s="296" t="e">
        <f>F9/AY9*100-100</f>
        <v>#REF!</v>
      </c>
      <c r="BD9" s="468" t="e">
        <f>#REF!+AY9</f>
        <v>#REF!</v>
      </c>
      <c r="BE9" s="494" t="e">
        <f>#REF!-#REF!</f>
        <v>#REF!</v>
      </c>
      <c r="BF9" s="488" t="e">
        <f>#REF!/#REF!*100-100</f>
        <v>#REF!</v>
      </c>
      <c r="BG9" s="494" t="e">
        <f aca="true" t="shared" si="8" ref="BG9:BG40">F9-BD9</f>
        <v>#REF!</v>
      </c>
      <c r="BH9" s="526" t="e">
        <f>F9/BD9*100-100</f>
        <v>#REF!</v>
      </c>
      <c r="BI9" s="550">
        <v>-46.57270699999992</v>
      </c>
      <c r="BJ9" s="551">
        <v>-5.969770067308417</v>
      </c>
      <c r="BK9" s="550">
        <v>48.14682300000004</v>
      </c>
      <c r="BL9" s="551">
        <v>0.6212461040836104</v>
      </c>
      <c r="BM9" s="197"/>
    </row>
    <row r="10" spans="1:64" ht="21" customHeight="1">
      <c r="A10" s="46"/>
      <c r="B10" s="208">
        <v>1.1</v>
      </c>
      <c r="C10" s="472" t="s">
        <v>14</v>
      </c>
      <c r="D10" s="398">
        <v>284.095614</v>
      </c>
      <c r="E10" s="98">
        <v>617.282827</v>
      </c>
      <c r="F10" s="101">
        <v>2787.67356</v>
      </c>
      <c r="G10" s="143"/>
      <c r="H10" s="144">
        <v>283.709657</v>
      </c>
      <c r="I10" s="101">
        <v>2464.828862</v>
      </c>
      <c r="J10" s="513" t="e">
        <f>#REF!-#REF!</f>
        <v>#REF!</v>
      </c>
      <c r="K10" s="106" t="e">
        <f>#REF!/#REF!*100-100</f>
        <v>#REF!</v>
      </c>
      <c r="L10" s="106" t="e">
        <f>#REF!+#REF!</f>
        <v>#REF!</v>
      </c>
      <c r="M10" s="394" t="e">
        <f>#REF!-#REF!</f>
        <v>#REF!</v>
      </c>
      <c r="N10" s="106" t="e">
        <f>#REF!/#REF!*100-100</f>
        <v>#REF!</v>
      </c>
      <c r="O10" s="106" t="e">
        <f t="shared" si="0"/>
        <v>#REF!</v>
      </c>
      <c r="P10" s="106" t="e">
        <f>F10/L10*100-100</f>
        <v>#REF!</v>
      </c>
      <c r="Q10" s="395" t="e">
        <f>#REF!-#REF!</f>
        <v>#REF!</v>
      </c>
      <c r="R10" s="396" t="e">
        <f>#REF!/#REF!*100-100</f>
        <v>#REF!</v>
      </c>
      <c r="S10" s="395" t="e">
        <f>#REF!-#REF!</f>
        <v>#REF!</v>
      </c>
      <c r="T10" s="396" t="e">
        <f>#REF!/#REF!*100-100</f>
        <v>#REF!</v>
      </c>
      <c r="U10" s="396" t="e">
        <f>#REF!+#REF!</f>
        <v>#REF!</v>
      </c>
      <c r="V10" s="396" t="e">
        <f>#REF!-#REF!</f>
        <v>#REF!</v>
      </c>
      <c r="W10" s="396" t="e">
        <f>#REF!/#REF!*100-100</f>
        <v>#REF!</v>
      </c>
      <c r="X10" s="396" t="e">
        <f t="shared" si="1"/>
        <v>#REF!</v>
      </c>
      <c r="Y10" s="396" t="e">
        <f>F10/U10*100-100</f>
        <v>#REF!</v>
      </c>
      <c r="Z10" s="106" t="e">
        <f>#REF!+U10</f>
        <v>#REF!</v>
      </c>
      <c r="AA10" s="106" t="e">
        <f>#REF!-#REF!</f>
        <v>#REF!</v>
      </c>
      <c r="AB10" s="106" t="e">
        <f>#REF!/#REF!*100-100</f>
        <v>#REF!</v>
      </c>
      <c r="AC10" s="106" t="e">
        <f t="shared" si="2"/>
        <v>#REF!</v>
      </c>
      <c r="AD10" s="106" t="e">
        <f>F10/Z10*100-100</f>
        <v>#REF!</v>
      </c>
      <c r="AE10" s="105" t="e">
        <f>#REF!+Z10</f>
        <v>#REF!</v>
      </c>
      <c r="AF10" s="297" t="e">
        <f>#REF!-#REF!</f>
        <v>#REF!</v>
      </c>
      <c r="AG10" s="298" t="e">
        <f>#REF!/#REF!*100-100</f>
        <v>#REF!</v>
      </c>
      <c r="AH10" s="299" t="e">
        <f t="shared" si="3"/>
        <v>#REF!</v>
      </c>
      <c r="AI10" s="300" t="e">
        <f>F10/AE10*100-100</f>
        <v>#REF!</v>
      </c>
      <c r="AJ10" s="301" t="e">
        <f>#REF!+AE10</f>
        <v>#REF!</v>
      </c>
      <c r="AK10" s="302" t="e">
        <f>#REF!-#REF!</f>
        <v>#REF!</v>
      </c>
      <c r="AL10" s="303" t="e">
        <f>#REF!/#REF!*100-100</f>
        <v>#REF!</v>
      </c>
      <c r="AM10" s="304" t="e">
        <f t="shared" si="4"/>
        <v>#REF!</v>
      </c>
      <c r="AN10" s="305" t="e">
        <f>F10/AJ10*100-100</f>
        <v>#REF!</v>
      </c>
      <c r="AO10" s="397" t="e">
        <f>#REF!+AJ10</f>
        <v>#REF!</v>
      </c>
      <c r="AP10" s="398" t="e">
        <f>#REF!-#REF!</f>
        <v>#REF!</v>
      </c>
      <c r="AQ10" s="99" t="e">
        <f>#REF!/#REF!*100-100</f>
        <v>#REF!</v>
      </c>
      <c r="AR10" s="98" t="e">
        <f t="shared" si="5"/>
        <v>#REF!</v>
      </c>
      <c r="AS10" s="193" t="e">
        <f>F10/AO10*100-100</f>
        <v>#REF!</v>
      </c>
      <c r="AT10" s="347" t="e">
        <f>AO10+#REF!</f>
        <v>#REF!</v>
      </c>
      <c r="AU10" s="344" t="e">
        <f>#REF!-#REF!</f>
        <v>#REF!</v>
      </c>
      <c r="AV10" s="355" t="e">
        <f>#REF!/#REF!*100-100</f>
        <v>#REF!</v>
      </c>
      <c r="AW10" s="340" t="e">
        <f t="shared" si="6"/>
        <v>#REF!</v>
      </c>
      <c r="AX10" s="363" t="e">
        <f>F10/AT10*100-100</f>
        <v>#REF!</v>
      </c>
      <c r="AY10" s="373" t="e">
        <f>#REF!+AT10</f>
        <v>#REF!</v>
      </c>
      <c r="AZ10" s="299" t="e">
        <f>#REF!-#REF!</f>
        <v>#REF!</v>
      </c>
      <c r="BA10" s="403">
        <v>0</v>
      </c>
      <c r="BB10" s="459" t="e">
        <f t="shared" si="7"/>
        <v>#REF!</v>
      </c>
      <c r="BC10" s="401" t="e">
        <f>F10/AY10*100-100</f>
        <v>#REF!</v>
      </c>
      <c r="BD10" s="469" t="e">
        <f>#REF!+AY10</f>
        <v>#REF!</v>
      </c>
      <c r="BE10" s="495" t="e">
        <f>#REF!-#REF!</f>
        <v>#REF!</v>
      </c>
      <c r="BF10" s="489" t="e">
        <f>#REF!/#REF!*100-100</f>
        <v>#REF!</v>
      </c>
      <c r="BG10" s="495" t="e">
        <f t="shared" si="8"/>
        <v>#REF!</v>
      </c>
      <c r="BH10" s="527" t="e">
        <f>F10/BD10*100-100</f>
        <v>#REF!</v>
      </c>
      <c r="BI10" s="552">
        <v>0.385957000000019</v>
      </c>
      <c r="BJ10" s="553">
        <v>0.13603942991619533</v>
      </c>
      <c r="BK10" s="552">
        <v>322.84469800000034</v>
      </c>
      <c r="BL10" s="553">
        <v>13.09805735307883</v>
      </c>
    </row>
    <row r="11" spans="1:64" ht="18.75" customHeight="1">
      <c r="A11" s="46"/>
      <c r="B11" s="209" t="s">
        <v>19</v>
      </c>
      <c r="C11" s="473" t="s">
        <v>20</v>
      </c>
      <c r="D11" s="398">
        <v>292.885605</v>
      </c>
      <c r="E11" s="98">
        <v>944.5965100000001</v>
      </c>
      <c r="F11" s="101">
        <v>2779.738508</v>
      </c>
      <c r="G11" s="145"/>
      <c r="H11" s="144">
        <v>345.46301</v>
      </c>
      <c r="I11" s="101">
        <v>3262.373091</v>
      </c>
      <c r="J11" s="513" t="e">
        <f>#REF!-#REF!</f>
        <v>#REF!</v>
      </c>
      <c r="K11" s="106" t="e">
        <f>#REF!/#REF!*100-100</f>
        <v>#REF!</v>
      </c>
      <c r="L11" s="106" t="e">
        <f>#REF!+#REF!</f>
        <v>#REF!</v>
      </c>
      <c r="M11" s="394" t="e">
        <f>#REF!-#REF!</f>
        <v>#REF!</v>
      </c>
      <c r="N11" s="106" t="e">
        <f>#REF!/#REF!*100-100</f>
        <v>#REF!</v>
      </c>
      <c r="O11" s="106" t="e">
        <f t="shared" si="0"/>
        <v>#REF!</v>
      </c>
      <c r="P11" s="106" t="e">
        <f>F11/L11*100-100</f>
        <v>#REF!</v>
      </c>
      <c r="Q11" s="395" t="e">
        <f>#REF!-#REF!</f>
        <v>#REF!</v>
      </c>
      <c r="R11" s="396" t="e">
        <f>#REF!/#REF!*100-100</f>
        <v>#REF!</v>
      </c>
      <c r="S11" s="395" t="e">
        <f>#REF!-#REF!</f>
        <v>#REF!</v>
      </c>
      <c r="T11" s="396" t="e">
        <f>#REF!/#REF!*100-100</f>
        <v>#REF!</v>
      </c>
      <c r="U11" s="396" t="e">
        <f>#REF!+#REF!</f>
        <v>#REF!</v>
      </c>
      <c r="V11" s="396" t="e">
        <f>#REF!-#REF!</f>
        <v>#REF!</v>
      </c>
      <c r="W11" s="396" t="e">
        <f>#REF!/#REF!*100-100</f>
        <v>#REF!</v>
      </c>
      <c r="X11" s="396" t="e">
        <f t="shared" si="1"/>
        <v>#REF!</v>
      </c>
      <c r="Y11" s="396" t="e">
        <f>F11/U11*100-100</f>
        <v>#REF!</v>
      </c>
      <c r="Z11" s="106" t="e">
        <f>#REF!+U11</f>
        <v>#REF!</v>
      </c>
      <c r="AA11" s="106" t="e">
        <f>#REF!-#REF!</f>
        <v>#REF!</v>
      </c>
      <c r="AB11" s="106" t="e">
        <f>#REF!/#REF!*100-100</f>
        <v>#REF!</v>
      </c>
      <c r="AC11" s="106" t="e">
        <f t="shared" si="2"/>
        <v>#REF!</v>
      </c>
      <c r="AD11" s="106" t="e">
        <f>F11/Z11*100-100</f>
        <v>#REF!</v>
      </c>
      <c r="AE11" s="105" t="e">
        <f>#REF!+Z11</f>
        <v>#REF!</v>
      </c>
      <c r="AF11" s="297" t="e">
        <f>#REF!-#REF!</f>
        <v>#REF!</v>
      </c>
      <c r="AG11" s="298" t="e">
        <f>#REF!/#REF!*100-100</f>
        <v>#REF!</v>
      </c>
      <c r="AH11" s="299" t="e">
        <f t="shared" si="3"/>
        <v>#REF!</v>
      </c>
      <c r="AI11" s="300" t="e">
        <f>F11/AE11*100-100</f>
        <v>#REF!</v>
      </c>
      <c r="AJ11" s="301" t="e">
        <f>#REF!+AE11</f>
        <v>#REF!</v>
      </c>
      <c r="AK11" s="302" t="e">
        <f>#REF!-#REF!</f>
        <v>#REF!</v>
      </c>
      <c r="AL11" s="303" t="e">
        <f>#REF!/#REF!*100-100</f>
        <v>#REF!</v>
      </c>
      <c r="AM11" s="304" t="e">
        <f t="shared" si="4"/>
        <v>#REF!</v>
      </c>
      <c r="AN11" s="305" t="e">
        <f>F11/AJ11*100-100</f>
        <v>#REF!</v>
      </c>
      <c r="AO11" s="373" t="e">
        <f>#REF!+AJ11</f>
        <v>#REF!</v>
      </c>
      <c r="AP11" s="399" t="e">
        <f>#REF!-#REF!</f>
        <v>#REF!</v>
      </c>
      <c r="AQ11" s="400" t="e">
        <f>#REF!/#REF!*100-100</f>
        <v>#REF!</v>
      </c>
      <c r="AR11" s="400" t="e">
        <f t="shared" si="5"/>
        <v>#REF!</v>
      </c>
      <c r="AS11" s="401" t="e">
        <f>F11/AO11*100-100</f>
        <v>#REF!</v>
      </c>
      <c r="AT11" s="347" t="e">
        <f>AO11+#REF!</f>
        <v>#REF!</v>
      </c>
      <c r="AU11" s="344" t="e">
        <f>#REF!-#REF!</f>
        <v>#REF!</v>
      </c>
      <c r="AV11" s="355" t="e">
        <f>#REF!/#REF!*100-100</f>
        <v>#REF!</v>
      </c>
      <c r="AW11" s="340" t="e">
        <f t="shared" si="6"/>
        <v>#REF!</v>
      </c>
      <c r="AX11" s="363" t="e">
        <f>F11/AT11*100-100</f>
        <v>#REF!</v>
      </c>
      <c r="AY11" s="373" t="e">
        <f>#REF!+AT11</f>
        <v>#REF!</v>
      </c>
      <c r="AZ11" s="299" t="e">
        <f>#REF!-#REF!</f>
        <v>#REF!</v>
      </c>
      <c r="BA11" s="400" t="e">
        <f>#REF!/#REF!*100-100</f>
        <v>#REF!</v>
      </c>
      <c r="BB11" s="459" t="e">
        <f t="shared" si="7"/>
        <v>#REF!</v>
      </c>
      <c r="BC11" s="401" t="e">
        <f>F11/AY11*100-100</f>
        <v>#REF!</v>
      </c>
      <c r="BD11" s="469" t="e">
        <f>#REF!+AY11</f>
        <v>#REF!</v>
      </c>
      <c r="BE11" s="495" t="e">
        <f>#REF!-#REF!</f>
        <v>#REF!</v>
      </c>
      <c r="BF11" s="489" t="e">
        <f>#REF!/#REF!*100-100</f>
        <v>#REF!</v>
      </c>
      <c r="BG11" s="495" t="e">
        <f t="shared" si="8"/>
        <v>#REF!</v>
      </c>
      <c r="BH11" s="527" t="e">
        <f>F11/BD11*100-100</f>
        <v>#REF!</v>
      </c>
      <c r="BI11" s="552">
        <v>-52.577405</v>
      </c>
      <c r="BJ11" s="553">
        <v>-15.219402216173592</v>
      </c>
      <c r="BK11" s="552">
        <v>-482.634583</v>
      </c>
      <c r="BL11" s="553">
        <v>-14.793972655410187</v>
      </c>
    </row>
    <row r="12" spans="1:64" ht="18" customHeight="1">
      <c r="A12" s="47"/>
      <c r="B12" s="210" t="s">
        <v>21</v>
      </c>
      <c r="C12" s="72" t="s">
        <v>15</v>
      </c>
      <c r="D12" s="147">
        <v>66.398855</v>
      </c>
      <c r="E12" s="98">
        <v>223.058321</v>
      </c>
      <c r="F12" s="101">
        <v>546.777701</v>
      </c>
      <c r="G12" s="146"/>
      <c r="H12" s="147">
        <v>128.055714</v>
      </c>
      <c r="I12" s="101">
        <v>957.021389</v>
      </c>
      <c r="J12" s="513" t="e">
        <f>#REF!-#REF!</f>
        <v>#REF!</v>
      </c>
      <c r="K12" s="106" t="e">
        <f>#REF!/#REF!*100-100</f>
        <v>#REF!</v>
      </c>
      <c r="L12" s="106" t="e">
        <f>#REF!+#REF!</f>
        <v>#REF!</v>
      </c>
      <c r="M12" s="394" t="e">
        <f>#REF!-#REF!</f>
        <v>#REF!</v>
      </c>
      <c r="N12" s="106" t="e">
        <f>#REF!/#REF!*100-100</f>
        <v>#REF!</v>
      </c>
      <c r="O12" s="106" t="e">
        <f t="shared" si="0"/>
        <v>#REF!</v>
      </c>
      <c r="P12" s="106" t="e">
        <f>F12/L12*100-100</f>
        <v>#REF!</v>
      </c>
      <c r="Q12" s="395" t="e">
        <f>#REF!-#REF!</f>
        <v>#REF!</v>
      </c>
      <c r="R12" s="396" t="e">
        <f>#REF!/#REF!*100-100</f>
        <v>#REF!</v>
      </c>
      <c r="S12" s="395" t="e">
        <f>#REF!-#REF!</f>
        <v>#REF!</v>
      </c>
      <c r="T12" s="396" t="e">
        <f>#REF!/#REF!*100-100</f>
        <v>#REF!</v>
      </c>
      <c r="U12" s="396" t="e">
        <f>#REF!+#REF!</f>
        <v>#REF!</v>
      </c>
      <c r="V12" s="402" t="e">
        <f>#REF!-#REF!</f>
        <v>#REF!</v>
      </c>
      <c r="W12" s="402">
        <v>0</v>
      </c>
      <c r="X12" s="396" t="e">
        <f t="shared" si="1"/>
        <v>#REF!</v>
      </c>
      <c r="Y12" s="396" t="e">
        <f>F12/U12*100-100</f>
        <v>#REF!</v>
      </c>
      <c r="Z12" s="106" t="e">
        <f>#REF!+U12</f>
        <v>#REF!</v>
      </c>
      <c r="AA12" s="106" t="e">
        <f>#REF!-#REF!</f>
        <v>#REF!</v>
      </c>
      <c r="AB12" s="134">
        <v>0</v>
      </c>
      <c r="AC12" s="106" t="e">
        <f t="shared" si="2"/>
        <v>#REF!</v>
      </c>
      <c r="AD12" s="106" t="e">
        <f>F12/Z12*100-100</f>
        <v>#REF!</v>
      </c>
      <c r="AE12" s="105" t="e">
        <f>#REF!+Z12</f>
        <v>#REF!</v>
      </c>
      <c r="AF12" s="297" t="e">
        <f>#REF!-#REF!</f>
        <v>#REF!</v>
      </c>
      <c r="AG12" s="298" t="e">
        <f>#REF!/#REF!*100-100</f>
        <v>#REF!</v>
      </c>
      <c r="AH12" s="299" t="e">
        <f t="shared" si="3"/>
        <v>#REF!</v>
      </c>
      <c r="AI12" s="300" t="e">
        <f>F12/AE12*100-100</f>
        <v>#REF!</v>
      </c>
      <c r="AJ12" s="301" t="e">
        <f>#REF!+AE12</f>
        <v>#REF!</v>
      </c>
      <c r="AK12" s="302" t="e">
        <f>#REF!-#REF!</f>
        <v>#REF!</v>
      </c>
      <c r="AL12" s="303" t="e">
        <f>#REF!/#REF!*100-100</f>
        <v>#REF!</v>
      </c>
      <c r="AM12" s="304" t="e">
        <f t="shared" si="4"/>
        <v>#REF!</v>
      </c>
      <c r="AN12" s="305" t="e">
        <f>F12/AJ12*100-100</f>
        <v>#REF!</v>
      </c>
      <c r="AO12" s="373" t="e">
        <f>#REF!+AJ12</f>
        <v>#REF!</v>
      </c>
      <c r="AP12" s="399" t="e">
        <f>#REF!-#REF!</f>
        <v>#REF!</v>
      </c>
      <c r="AQ12" s="400" t="e">
        <f>#REF!/#REF!*100-100</f>
        <v>#REF!</v>
      </c>
      <c r="AR12" s="400" t="e">
        <f t="shared" si="5"/>
        <v>#REF!</v>
      </c>
      <c r="AS12" s="401" t="e">
        <f>F12/AO12*100-100</f>
        <v>#REF!</v>
      </c>
      <c r="AT12" s="347" t="e">
        <f>AO12+#REF!</f>
        <v>#REF!</v>
      </c>
      <c r="AU12" s="344" t="e">
        <f>#REF!-#REF!</f>
        <v>#REF!</v>
      </c>
      <c r="AV12" s="355" t="e">
        <f>#REF!/#REF!*100-100</f>
        <v>#REF!</v>
      </c>
      <c r="AW12" s="340" t="e">
        <f t="shared" si="6"/>
        <v>#REF!</v>
      </c>
      <c r="AX12" s="363" t="e">
        <f>F12/AT12*100-100</f>
        <v>#REF!</v>
      </c>
      <c r="AY12" s="373" t="e">
        <f>#REF!+AT12</f>
        <v>#REF!</v>
      </c>
      <c r="AZ12" s="299" t="e">
        <f>#REF!-#REF!</f>
        <v>#REF!</v>
      </c>
      <c r="BA12" s="400" t="e">
        <f>#REF!/#REF!*100-100</f>
        <v>#REF!</v>
      </c>
      <c r="BB12" s="459" t="e">
        <f t="shared" si="7"/>
        <v>#REF!</v>
      </c>
      <c r="BC12" s="401" t="e">
        <f>F12/AY12*100-100</f>
        <v>#REF!</v>
      </c>
      <c r="BD12" s="469" t="e">
        <f>#REF!+AY12</f>
        <v>#REF!</v>
      </c>
      <c r="BE12" s="495" t="e">
        <f>#REF!-#REF!</f>
        <v>#REF!</v>
      </c>
      <c r="BF12" s="489" t="e">
        <f>#REF!/#REF!*100-100</f>
        <v>#REF!</v>
      </c>
      <c r="BG12" s="495" t="e">
        <f t="shared" si="8"/>
        <v>#REF!</v>
      </c>
      <c r="BH12" s="527" t="e">
        <f>F12/BD12*100-100</f>
        <v>#REF!</v>
      </c>
      <c r="BI12" s="552">
        <v>-61.656859</v>
      </c>
      <c r="BJ12" s="553">
        <v>-48.14846372259499</v>
      </c>
      <c r="BK12" s="552">
        <v>-410.243688</v>
      </c>
      <c r="BL12" s="553">
        <v>-42.86672092341293</v>
      </c>
    </row>
    <row r="13" spans="1:64" ht="17.25" customHeight="1">
      <c r="A13" s="47"/>
      <c r="B13" s="210" t="s">
        <v>22</v>
      </c>
      <c r="C13" s="72" t="s">
        <v>108</v>
      </c>
      <c r="D13" s="147">
        <v>77.19561</v>
      </c>
      <c r="E13" s="98">
        <v>303.359715</v>
      </c>
      <c r="F13" s="105">
        <v>638.36835</v>
      </c>
      <c r="G13" s="146"/>
      <c r="H13" s="147">
        <v>70.531125</v>
      </c>
      <c r="I13" s="105">
        <v>857.4907949999999</v>
      </c>
      <c r="J13" s="513" t="e">
        <f>#REF!-#REF!</f>
        <v>#REF!</v>
      </c>
      <c r="K13" s="106" t="e">
        <f>#REF!/#REF!*100-100</f>
        <v>#REF!</v>
      </c>
      <c r="L13" s="106" t="e">
        <f>#REF!+#REF!</f>
        <v>#REF!</v>
      </c>
      <c r="M13" s="394" t="e">
        <f>#REF!-#REF!</f>
        <v>#REF!</v>
      </c>
      <c r="N13" s="106" t="e">
        <f>#REF!/#REF!*100-100</f>
        <v>#REF!</v>
      </c>
      <c r="O13" s="106" t="e">
        <f t="shared" si="0"/>
        <v>#REF!</v>
      </c>
      <c r="P13" s="106" t="e">
        <f>F13/L13*100-100</f>
        <v>#REF!</v>
      </c>
      <c r="Q13" s="395" t="e">
        <f>#REF!-#REF!</f>
        <v>#REF!</v>
      </c>
      <c r="R13" s="402">
        <v>0</v>
      </c>
      <c r="S13" s="395" t="e">
        <f>#REF!-#REF!</f>
        <v>#REF!</v>
      </c>
      <c r="T13" s="396" t="e">
        <f>#REF!/#REF!*100-100</f>
        <v>#REF!</v>
      </c>
      <c r="U13" s="396" t="e">
        <f>#REF!+#REF!</f>
        <v>#REF!</v>
      </c>
      <c r="V13" s="402" t="e">
        <f>#REF!-#REF!</f>
        <v>#REF!</v>
      </c>
      <c r="W13" s="402">
        <v>0</v>
      </c>
      <c r="X13" s="396" t="e">
        <f t="shared" si="1"/>
        <v>#REF!</v>
      </c>
      <c r="Y13" s="396" t="e">
        <f>F13/U13*100-100</f>
        <v>#REF!</v>
      </c>
      <c r="Z13" s="106" t="e">
        <f>#REF!+U13</f>
        <v>#REF!</v>
      </c>
      <c r="AA13" s="134" t="e">
        <f>#REF!-#REF!</f>
        <v>#REF!</v>
      </c>
      <c r="AB13" s="134">
        <v>0</v>
      </c>
      <c r="AC13" s="106" t="e">
        <f t="shared" si="2"/>
        <v>#REF!</v>
      </c>
      <c r="AD13" s="106" t="e">
        <f>F13/Z13*100-100</f>
        <v>#REF!</v>
      </c>
      <c r="AE13" s="105" t="e">
        <f>#REF!+Z13</f>
        <v>#REF!</v>
      </c>
      <c r="AF13" s="306" t="e">
        <f>#REF!-#REF!</f>
        <v>#REF!</v>
      </c>
      <c r="AG13" s="307">
        <v>0</v>
      </c>
      <c r="AH13" s="299" t="e">
        <f t="shared" si="3"/>
        <v>#REF!</v>
      </c>
      <c r="AI13" s="300" t="e">
        <f>F13/AE13*100-100</f>
        <v>#REF!</v>
      </c>
      <c r="AJ13" s="301" t="e">
        <f>#REF!+AE13</f>
        <v>#REF!</v>
      </c>
      <c r="AK13" s="302" t="e">
        <f>#REF!-#REF!</f>
        <v>#REF!</v>
      </c>
      <c r="AL13" s="303">
        <v>0</v>
      </c>
      <c r="AM13" s="304" t="e">
        <f t="shared" si="4"/>
        <v>#REF!</v>
      </c>
      <c r="AN13" s="305" t="e">
        <f>F13/AJ13*100-100</f>
        <v>#REF!</v>
      </c>
      <c r="AO13" s="373" t="e">
        <f>#REF!+AJ13</f>
        <v>#REF!</v>
      </c>
      <c r="AP13" s="399" t="e">
        <f>#REF!-#REF!</f>
        <v>#REF!</v>
      </c>
      <c r="AQ13" s="403">
        <v>0</v>
      </c>
      <c r="AR13" s="400" t="e">
        <f t="shared" si="5"/>
        <v>#REF!</v>
      </c>
      <c r="AS13" s="401" t="e">
        <f>F13/AO13*100-100</f>
        <v>#REF!</v>
      </c>
      <c r="AT13" s="347" t="e">
        <f>AO13+#REF!</f>
        <v>#REF!</v>
      </c>
      <c r="AU13" s="344" t="e">
        <f>#REF!-#REF!</f>
        <v>#REF!</v>
      </c>
      <c r="AV13" s="355" t="e">
        <f>#REF!/#REF!*100-100</f>
        <v>#REF!</v>
      </c>
      <c r="AW13" s="340" t="e">
        <f t="shared" si="6"/>
        <v>#REF!</v>
      </c>
      <c r="AX13" s="363" t="e">
        <f>F13/AT13*100-100</f>
        <v>#REF!</v>
      </c>
      <c r="AY13" s="373" t="e">
        <f>#REF!+AT13</f>
        <v>#REF!</v>
      </c>
      <c r="AZ13" s="299" t="e">
        <f>#REF!-#REF!</f>
        <v>#REF!</v>
      </c>
      <c r="BA13" s="400" t="e">
        <f>#REF!/#REF!*100-100</f>
        <v>#REF!</v>
      </c>
      <c r="BB13" s="459" t="e">
        <f t="shared" si="7"/>
        <v>#REF!</v>
      </c>
      <c r="BC13" s="401" t="e">
        <f>F13/AY13*100-100</f>
        <v>#REF!</v>
      </c>
      <c r="BD13" s="469" t="e">
        <f>#REF!+AY13</f>
        <v>#REF!</v>
      </c>
      <c r="BE13" s="495" t="e">
        <f>#REF!-#REF!</f>
        <v>#REF!</v>
      </c>
      <c r="BF13" s="489" t="e">
        <f>#REF!/#REF!*100-100</f>
        <v>#REF!</v>
      </c>
      <c r="BG13" s="495" t="e">
        <f t="shared" si="8"/>
        <v>#REF!</v>
      </c>
      <c r="BH13" s="527" t="e">
        <f>F13/BD13*100-100</f>
        <v>#REF!</v>
      </c>
      <c r="BI13" s="552">
        <v>6.664484999999999</v>
      </c>
      <c r="BJ13" s="553">
        <v>9.44899858041397</v>
      </c>
      <c r="BK13" s="552">
        <v>-219.12244499999997</v>
      </c>
      <c r="BL13" s="553">
        <v>-25.55391221429963</v>
      </c>
    </row>
    <row r="14" spans="1:64" ht="19.5" customHeight="1" hidden="1">
      <c r="A14" s="47"/>
      <c r="B14" s="210" t="s">
        <v>23</v>
      </c>
      <c r="C14" s="72" t="s">
        <v>16</v>
      </c>
      <c r="D14" s="506">
        <v>0</v>
      </c>
      <c r="E14" s="100">
        <v>0</v>
      </c>
      <c r="F14" s="108">
        <v>0</v>
      </c>
      <c r="G14" s="146"/>
      <c r="H14" s="148">
        <v>0</v>
      </c>
      <c r="I14" s="108">
        <v>0</v>
      </c>
      <c r="J14" s="514" t="e">
        <f>#REF!-#REF!</f>
        <v>#REF!</v>
      </c>
      <c r="K14" s="134">
        <v>0</v>
      </c>
      <c r="L14" s="134" t="e">
        <f>#REF!+#REF!</f>
        <v>#REF!</v>
      </c>
      <c r="M14" s="360" t="e">
        <f>#REF!-#REF!</f>
        <v>#REF!</v>
      </c>
      <c r="N14" s="134">
        <v>0</v>
      </c>
      <c r="O14" s="134" t="e">
        <f t="shared" si="0"/>
        <v>#REF!</v>
      </c>
      <c r="P14" s="134">
        <v>0</v>
      </c>
      <c r="Q14" s="404">
        <v>0</v>
      </c>
      <c r="R14" s="402">
        <v>0</v>
      </c>
      <c r="S14" s="404">
        <v>0</v>
      </c>
      <c r="T14" s="405">
        <v>0</v>
      </c>
      <c r="U14" s="402" t="e">
        <f>#REF!+#REF!</f>
        <v>#REF!</v>
      </c>
      <c r="V14" s="402" t="e">
        <f>#REF!-#REF!</f>
        <v>#REF!</v>
      </c>
      <c r="W14" s="402">
        <v>0</v>
      </c>
      <c r="X14" s="402" t="e">
        <f t="shared" si="1"/>
        <v>#REF!</v>
      </c>
      <c r="Y14" s="402">
        <v>0</v>
      </c>
      <c r="Z14" s="134" t="e">
        <f>#REF!+U14</f>
        <v>#REF!</v>
      </c>
      <c r="AA14" s="134" t="e">
        <f>#REF!-#REF!</f>
        <v>#REF!</v>
      </c>
      <c r="AB14" s="134">
        <v>0</v>
      </c>
      <c r="AC14" s="134" t="e">
        <f t="shared" si="2"/>
        <v>#REF!</v>
      </c>
      <c r="AD14" s="134">
        <v>0</v>
      </c>
      <c r="AE14" s="137" t="e">
        <f>#REF!+Z14</f>
        <v>#REF!</v>
      </c>
      <c r="AF14" s="306" t="e">
        <f>#REF!-#REF!</f>
        <v>#REF!</v>
      </c>
      <c r="AG14" s="307">
        <v>0</v>
      </c>
      <c r="AH14" s="308" t="e">
        <f t="shared" si="3"/>
        <v>#REF!</v>
      </c>
      <c r="AI14" s="309">
        <v>0</v>
      </c>
      <c r="AJ14" s="310" t="e">
        <f>#REF!+AE14</f>
        <v>#REF!</v>
      </c>
      <c r="AK14" s="311" t="e">
        <f>#REF!-#REF!</f>
        <v>#REF!</v>
      </c>
      <c r="AL14" s="312">
        <v>0</v>
      </c>
      <c r="AM14" s="312" t="e">
        <f t="shared" si="4"/>
        <v>#REF!</v>
      </c>
      <c r="AN14" s="313">
        <v>0</v>
      </c>
      <c r="AO14" s="319" t="e">
        <f>#REF!+AJ14</f>
        <v>#REF!</v>
      </c>
      <c r="AP14" s="406" t="e">
        <f>#REF!-#REF!</f>
        <v>#REF!</v>
      </c>
      <c r="AQ14" s="403">
        <v>0</v>
      </c>
      <c r="AR14" s="403" t="e">
        <f t="shared" si="5"/>
        <v>#REF!</v>
      </c>
      <c r="AS14" s="367">
        <v>0</v>
      </c>
      <c r="AT14" s="280" t="e">
        <f>AO14+#REF!</f>
        <v>#REF!</v>
      </c>
      <c r="AU14" s="345" t="e">
        <f>#REF!-#REF!</f>
        <v>#REF!</v>
      </c>
      <c r="AV14" s="355">
        <v>0</v>
      </c>
      <c r="AW14" s="341" t="e">
        <f t="shared" si="6"/>
        <v>#REF!</v>
      </c>
      <c r="AX14" s="309">
        <v>0</v>
      </c>
      <c r="AY14" s="319" t="e">
        <f>#REF!+AT14</f>
        <v>#REF!</v>
      </c>
      <c r="AZ14" s="317" t="e">
        <f>#REF!-#REF!</f>
        <v>#REF!</v>
      </c>
      <c r="BA14" s="403">
        <v>0</v>
      </c>
      <c r="BB14" s="431" t="e">
        <f t="shared" si="7"/>
        <v>#REF!</v>
      </c>
      <c r="BC14" s="432">
        <v>0</v>
      </c>
      <c r="BD14" s="484" t="e">
        <f>#REF!+AY14</f>
        <v>#REF!</v>
      </c>
      <c r="BE14" s="484" t="e">
        <f>#REF!-#REF!</f>
        <v>#REF!</v>
      </c>
      <c r="BF14" s="490">
        <v>0</v>
      </c>
      <c r="BG14" s="484" t="e">
        <f t="shared" si="8"/>
        <v>#REF!</v>
      </c>
      <c r="BH14" s="528">
        <v>0</v>
      </c>
      <c r="BI14" s="554">
        <v>0</v>
      </c>
      <c r="BJ14" s="554">
        <v>0</v>
      </c>
      <c r="BK14" s="554">
        <v>0</v>
      </c>
      <c r="BL14" s="555">
        <v>0</v>
      </c>
    </row>
    <row r="15" spans="1:64" ht="21" customHeight="1">
      <c r="A15" s="47"/>
      <c r="B15" s="274" t="s">
        <v>23</v>
      </c>
      <c r="C15" s="474" t="s">
        <v>17</v>
      </c>
      <c r="D15" s="398">
        <v>149.29114</v>
      </c>
      <c r="E15" s="98">
        <v>418.17847400000005</v>
      </c>
      <c r="F15" s="101">
        <v>1594.592457</v>
      </c>
      <c r="G15" s="146"/>
      <c r="H15" s="144">
        <v>146.876171</v>
      </c>
      <c r="I15" s="101">
        <v>1447.8609069999998</v>
      </c>
      <c r="J15" s="513" t="e">
        <f>#REF!-#REF!</f>
        <v>#REF!</v>
      </c>
      <c r="K15" s="106" t="e">
        <f>#REF!/#REF!*100-100</f>
        <v>#REF!</v>
      </c>
      <c r="L15" s="106" t="e">
        <f>#REF!+#REF!</f>
        <v>#REF!</v>
      </c>
      <c r="M15" s="394" t="e">
        <f>#REF!-#REF!</f>
        <v>#REF!</v>
      </c>
      <c r="N15" s="106" t="e">
        <f>#REF!/#REF!*100-100</f>
        <v>#REF!</v>
      </c>
      <c r="O15" s="106" t="e">
        <f t="shared" si="0"/>
        <v>#REF!</v>
      </c>
      <c r="P15" s="106" t="e">
        <f>F15/L15*100-100</f>
        <v>#REF!</v>
      </c>
      <c r="Q15" s="395" t="e">
        <f>#REF!-#REF!</f>
        <v>#REF!</v>
      </c>
      <c r="R15" s="396" t="e">
        <f>#REF!/#REF!*100-100</f>
        <v>#REF!</v>
      </c>
      <c r="S15" s="395" t="e">
        <f>#REF!-#REF!</f>
        <v>#REF!</v>
      </c>
      <c r="T15" s="396" t="e">
        <f>#REF!/#REF!*100-100</f>
        <v>#REF!</v>
      </c>
      <c r="U15" s="396" t="e">
        <f>#REF!+#REF!</f>
        <v>#REF!</v>
      </c>
      <c r="V15" s="396" t="e">
        <f>#REF!-#REF!</f>
        <v>#REF!</v>
      </c>
      <c r="W15" s="396" t="e">
        <f>#REF!/#REF!*100-100</f>
        <v>#REF!</v>
      </c>
      <c r="X15" s="396" t="e">
        <f t="shared" si="1"/>
        <v>#REF!</v>
      </c>
      <c r="Y15" s="396" t="e">
        <f>F15/U15*100-100</f>
        <v>#REF!</v>
      </c>
      <c r="Z15" s="106" t="e">
        <f>#REF!+U15</f>
        <v>#REF!</v>
      </c>
      <c r="AA15" s="106" t="e">
        <f>#REF!-#REF!</f>
        <v>#REF!</v>
      </c>
      <c r="AB15" s="106" t="e">
        <f>#REF!/#REF!*100-100</f>
        <v>#REF!</v>
      </c>
      <c r="AC15" s="106" t="e">
        <f t="shared" si="2"/>
        <v>#REF!</v>
      </c>
      <c r="AD15" s="106" t="e">
        <f>F15/Z15*100-100</f>
        <v>#REF!</v>
      </c>
      <c r="AE15" s="105" t="e">
        <f>#REF!+Z15</f>
        <v>#REF!</v>
      </c>
      <c r="AF15" s="297" t="e">
        <f>#REF!-#REF!</f>
        <v>#REF!</v>
      </c>
      <c r="AG15" s="298" t="e">
        <f>#REF!/#REF!*100-100</f>
        <v>#REF!</v>
      </c>
      <c r="AH15" s="299" t="e">
        <f t="shared" si="3"/>
        <v>#REF!</v>
      </c>
      <c r="AI15" s="300" t="e">
        <f>F15/AE15*100-100</f>
        <v>#REF!</v>
      </c>
      <c r="AJ15" s="301" t="e">
        <f>#REF!+AE15</f>
        <v>#REF!</v>
      </c>
      <c r="AK15" s="302" t="e">
        <f>#REF!-#REF!</f>
        <v>#REF!</v>
      </c>
      <c r="AL15" s="303" t="e">
        <f>#REF!/#REF!*100-100</f>
        <v>#REF!</v>
      </c>
      <c r="AM15" s="304" t="e">
        <f t="shared" si="4"/>
        <v>#REF!</v>
      </c>
      <c r="AN15" s="305" t="e">
        <f>F15/AJ15*100-100</f>
        <v>#REF!</v>
      </c>
      <c r="AO15" s="373" t="e">
        <f>#REF!+AJ15</f>
        <v>#REF!</v>
      </c>
      <c r="AP15" s="399" t="e">
        <f>#REF!-#REF!</f>
        <v>#REF!</v>
      </c>
      <c r="AQ15" s="400" t="e">
        <f>#REF!/#REF!*100-100</f>
        <v>#REF!</v>
      </c>
      <c r="AR15" s="400" t="e">
        <f t="shared" si="5"/>
        <v>#REF!</v>
      </c>
      <c r="AS15" s="401" t="e">
        <f>F15/AO15*100-100</f>
        <v>#REF!</v>
      </c>
      <c r="AT15" s="347" t="e">
        <f>AO15+#REF!</f>
        <v>#REF!</v>
      </c>
      <c r="AU15" s="344" t="e">
        <f>#REF!-#REF!</f>
        <v>#REF!</v>
      </c>
      <c r="AV15" s="355" t="e">
        <f>#REF!/#REF!*100-100</f>
        <v>#REF!</v>
      </c>
      <c r="AW15" s="340" t="e">
        <f t="shared" si="6"/>
        <v>#REF!</v>
      </c>
      <c r="AX15" s="363" t="e">
        <f>F15/AT15*100-100</f>
        <v>#REF!</v>
      </c>
      <c r="AY15" s="373" t="e">
        <f>#REF!+AT15</f>
        <v>#REF!</v>
      </c>
      <c r="AZ15" s="299" t="e">
        <f>#REF!-#REF!</f>
        <v>#REF!</v>
      </c>
      <c r="BA15" s="400" t="e">
        <f>#REF!/#REF!*100-100</f>
        <v>#REF!</v>
      </c>
      <c r="BB15" s="459" t="e">
        <f t="shared" si="7"/>
        <v>#REF!</v>
      </c>
      <c r="BC15" s="401" t="e">
        <f>F15/AY15*100-100</f>
        <v>#REF!</v>
      </c>
      <c r="BD15" s="469" t="e">
        <f>#REF!+AY15</f>
        <v>#REF!</v>
      </c>
      <c r="BE15" s="495" t="e">
        <f>#REF!-#REF!</f>
        <v>#REF!</v>
      </c>
      <c r="BF15" s="489" t="e">
        <f>#REF!/#REF!*100-100</f>
        <v>#REF!</v>
      </c>
      <c r="BG15" s="495" t="e">
        <f t="shared" si="8"/>
        <v>#REF!</v>
      </c>
      <c r="BH15" s="527" t="e">
        <f>F15/BD15*100-100</f>
        <v>#REF!</v>
      </c>
      <c r="BI15" s="552">
        <v>2.4149690000000135</v>
      </c>
      <c r="BJ15" s="553">
        <v>1.6442211037759336</v>
      </c>
      <c r="BK15" s="552">
        <v>146.7315500000002</v>
      </c>
      <c r="BL15" s="553">
        <v>10.13436783123258</v>
      </c>
    </row>
    <row r="16" spans="1:64" ht="18.75" customHeight="1">
      <c r="A16" s="47"/>
      <c r="B16" s="211" t="s">
        <v>24</v>
      </c>
      <c r="C16" s="475" t="s">
        <v>25</v>
      </c>
      <c r="D16" s="398">
        <v>156.588466</v>
      </c>
      <c r="E16" s="98">
        <v>464.640858</v>
      </c>
      <c r="F16" s="101">
        <v>2230.7749860000004</v>
      </c>
      <c r="G16" s="149"/>
      <c r="H16" s="144">
        <v>150.96972499999998</v>
      </c>
      <c r="I16" s="101">
        <v>2022.838278</v>
      </c>
      <c r="J16" s="513" t="e">
        <f>#REF!-#REF!</f>
        <v>#REF!</v>
      </c>
      <c r="K16" s="106" t="e">
        <f>#REF!/#REF!*100-100</f>
        <v>#REF!</v>
      </c>
      <c r="L16" s="106" t="e">
        <f>#REF!+#REF!</f>
        <v>#REF!</v>
      </c>
      <c r="M16" s="394" t="e">
        <f>#REF!-#REF!</f>
        <v>#REF!</v>
      </c>
      <c r="N16" s="106" t="e">
        <f>#REF!/#REF!*100-100</f>
        <v>#REF!</v>
      </c>
      <c r="O16" s="106" t="e">
        <f t="shared" si="0"/>
        <v>#REF!</v>
      </c>
      <c r="P16" s="106" t="e">
        <f>F16/L16*100-100</f>
        <v>#REF!</v>
      </c>
      <c r="Q16" s="395" t="e">
        <f>#REF!-#REF!</f>
        <v>#REF!</v>
      </c>
      <c r="R16" s="396" t="e">
        <f>#REF!/#REF!*100-100</f>
        <v>#REF!</v>
      </c>
      <c r="S16" s="395" t="e">
        <f>#REF!-#REF!</f>
        <v>#REF!</v>
      </c>
      <c r="T16" s="396" t="e">
        <f>#REF!/#REF!*100-100</f>
        <v>#REF!</v>
      </c>
      <c r="U16" s="396" t="e">
        <f>#REF!+#REF!</f>
        <v>#REF!</v>
      </c>
      <c r="V16" s="396" t="e">
        <f>#REF!-#REF!</f>
        <v>#REF!</v>
      </c>
      <c r="W16" s="396" t="e">
        <f>#REF!/#REF!*100-100</f>
        <v>#REF!</v>
      </c>
      <c r="X16" s="396" t="e">
        <f t="shared" si="1"/>
        <v>#REF!</v>
      </c>
      <c r="Y16" s="396" t="e">
        <f>F16/U16*100-100</f>
        <v>#REF!</v>
      </c>
      <c r="Z16" s="106" t="e">
        <f>#REF!+U16</f>
        <v>#REF!</v>
      </c>
      <c r="AA16" s="106" t="e">
        <f>#REF!-#REF!</f>
        <v>#REF!</v>
      </c>
      <c r="AB16" s="106" t="e">
        <f>#REF!/#REF!*100-100</f>
        <v>#REF!</v>
      </c>
      <c r="AC16" s="106" t="e">
        <f t="shared" si="2"/>
        <v>#REF!</v>
      </c>
      <c r="AD16" s="106" t="e">
        <f>F16/Z16*100-100</f>
        <v>#REF!</v>
      </c>
      <c r="AE16" s="105" t="e">
        <f>#REF!+Z16</f>
        <v>#REF!</v>
      </c>
      <c r="AF16" s="297" t="e">
        <f>#REF!-#REF!</f>
        <v>#REF!</v>
      </c>
      <c r="AG16" s="298" t="e">
        <f>#REF!/#REF!*100-100</f>
        <v>#REF!</v>
      </c>
      <c r="AH16" s="299" t="e">
        <f t="shared" si="3"/>
        <v>#REF!</v>
      </c>
      <c r="AI16" s="300" t="e">
        <f>F16/AE16*100-100</f>
        <v>#REF!</v>
      </c>
      <c r="AJ16" s="301" t="e">
        <f>#REF!+AE16</f>
        <v>#REF!</v>
      </c>
      <c r="AK16" s="302" t="e">
        <f>#REF!-#REF!</f>
        <v>#REF!</v>
      </c>
      <c r="AL16" s="303" t="e">
        <f>#REF!/#REF!*100-100</f>
        <v>#REF!</v>
      </c>
      <c r="AM16" s="304" t="e">
        <f t="shared" si="4"/>
        <v>#REF!</v>
      </c>
      <c r="AN16" s="305" t="e">
        <f>F16/AJ16*100-100</f>
        <v>#REF!</v>
      </c>
      <c r="AO16" s="373" t="e">
        <f>#REF!+AJ16</f>
        <v>#REF!</v>
      </c>
      <c r="AP16" s="399" t="e">
        <f>#REF!-#REF!</f>
        <v>#REF!</v>
      </c>
      <c r="AQ16" s="400" t="e">
        <f>#REF!/#REF!*100-100</f>
        <v>#REF!</v>
      </c>
      <c r="AR16" s="400" t="e">
        <f t="shared" si="5"/>
        <v>#REF!</v>
      </c>
      <c r="AS16" s="401" t="e">
        <f>F16/AO16*100-100</f>
        <v>#REF!</v>
      </c>
      <c r="AT16" s="347" t="e">
        <f>AO16+#REF!</f>
        <v>#REF!</v>
      </c>
      <c r="AU16" s="344" t="e">
        <f>#REF!-#REF!</f>
        <v>#REF!</v>
      </c>
      <c r="AV16" s="355" t="e">
        <f>#REF!/#REF!*100-100</f>
        <v>#REF!</v>
      </c>
      <c r="AW16" s="340" t="e">
        <f t="shared" si="6"/>
        <v>#REF!</v>
      </c>
      <c r="AX16" s="363" t="e">
        <f>F16/AT16*100-100</f>
        <v>#REF!</v>
      </c>
      <c r="AY16" s="373" t="e">
        <f>#REF!+AT16</f>
        <v>#REF!</v>
      </c>
      <c r="AZ16" s="299" t="e">
        <f>#REF!-#REF!</f>
        <v>#REF!</v>
      </c>
      <c r="BA16" s="400" t="e">
        <f>#REF!/#REF!*100-100</f>
        <v>#REF!</v>
      </c>
      <c r="BB16" s="459" t="e">
        <f t="shared" si="7"/>
        <v>#REF!</v>
      </c>
      <c r="BC16" s="401" t="e">
        <f>F16/AY16*100-100</f>
        <v>#REF!</v>
      </c>
      <c r="BD16" s="469" t="e">
        <f>#REF!+AY16</f>
        <v>#REF!</v>
      </c>
      <c r="BE16" s="495" t="e">
        <f>#REF!-#REF!</f>
        <v>#REF!</v>
      </c>
      <c r="BF16" s="489" t="e">
        <f>#REF!/#REF!*100-100</f>
        <v>#REF!</v>
      </c>
      <c r="BG16" s="495" t="e">
        <f t="shared" si="8"/>
        <v>#REF!</v>
      </c>
      <c r="BH16" s="527" t="e">
        <f>F16/BD16*100-100</f>
        <v>#REF!</v>
      </c>
      <c r="BI16" s="552">
        <v>5.618741000000028</v>
      </c>
      <c r="BJ16" s="553">
        <v>3.7217667317073193</v>
      </c>
      <c r="BK16" s="552">
        <v>207.9367080000004</v>
      </c>
      <c r="BL16" s="553">
        <v>10.279452898507998</v>
      </c>
    </row>
    <row r="17" spans="1:64" ht="18.75" customHeight="1">
      <c r="A17" s="47"/>
      <c r="B17" s="210" t="s">
        <v>26</v>
      </c>
      <c r="C17" s="25" t="s">
        <v>3</v>
      </c>
      <c r="D17" s="147">
        <v>15.582189</v>
      </c>
      <c r="E17" s="98">
        <v>31.52873</v>
      </c>
      <c r="F17" s="101">
        <v>453.3748969999999</v>
      </c>
      <c r="G17" s="146"/>
      <c r="H17" s="135">
        <v>21.707769</v>
      </c>
      <c r="I17" s="101">
        <v>474.70332799999994</v>
      </c>
      <c r="J17" s="513" t="e">
        <f>#REF!-#REF!</f>
        <v>#REF!</v>
      </c>
      <c r="K17" s="106" t="e">
        <f>#REF!/#REF!*100-100</f>
        <v>#REF!</v>
      </c>
      <c r="L17" s="106" t="e">
        <f>#REF!+#REF!</f>
        <v>#REF!</v>
      </c>
      <c r="M17" s="394" t="e">
        <f>#REF!-#REF!</f>
        <v>#REF!</v>
      </c>
      <c r="N17" s="106" t="e">
        <f>#REF!/#REF!*100-100</f>
        <v>#REF!</v>
      </c>
      <c r="O17" s="106" t="e">
        <f t="shared" si="0"/>
        <v>#REF!</v>
      </c>
      <c r="P17" s="106" t="e">
        <f>F17/L17*100-100</f>
        <v>#REF!</v>
      </c>
      <c r="Q17" s="395" t="e">
        <f>#REF!-#REF!</f>
        <v>#REF!</v>
      </c>
      <c r="R17" s="396" t="e">
        <f>#REF!/#REF!*100-100</f>
        <v>#REF!</v>
      </c>
      <c r="S17" s="395" t="e">
        <f>#REF!-#REF!</f>
        <v>#REF!</v>
      </c>
      <c r="T17" s="396" t="e">
        <f>#REF!/#REF!*100-100</f>
        <v>#REF!</v>
      </c>
      <c r="U17" s="396" t="e">
        <f>#REF!+#REF!</f>
        <v>#REF!</v>
      </c>
      <c r="V17" s="396" t="e">
        <f>#REF!-#REF!</f>
        <v>#REF!</v>
      </c>
      <c r="W17" s="396" t="e">
        <f>#REF!/#REF!*100-100</f>
        <v>#REF!</v>
      </c>
      <c r="X17" s="396" t="e">
        <f t="shared" si="1"/>
        <v>#REF!</v>
      </c>
      <c r="Y17" s="396" t="e">
        <f>F17/U17*100-100</f>
        <v>#REF!</v>
      </c>
      <c r="Z17" s="106" t="e">
        <f>#REF!+U17</f>
        <v>#REF!</v>
      </c>
      <c r="AA17" s="106" t="e">
        <f>#REF!-#REF!</f>
        <v>#REF!</v>
      </c>
      <c r="AB17" s="106" t="e">
        <f>#REF!/#REF!*100-100</f>
        <v>#REF!</v>
      </c>
      <c r="AC17" s="106" t="e">
        <f t="shared" si="2"/>
        <v>#REF!</v>
      </c>
      <c r="AD17" s="106" t="e">
        <f>F17/Z17*100-100</f>
        <v>#REF!</v>
      </c>
      <c r="AE17" s="105" t="e">
        <f>#REF!+Z17</f>
        <v>#REF!</v>
      </c>
      <c r="AF17" s="297" t="e">
        <f>#REF!-#REF!</f>
        <v>#REF!</v>
      </c>
      <c r="AG17" s="298" t="e">
        <f>#REF!/#REF!*100-100</f>
        <v>#REF!</v>
      </c>
      <c r="AH17" s="299" t="e">
        <f t="shared" si="3"/>
        <v>#REF!</v>
      </c>
      <c r="AI17" s="300" t="e">
        <f>F17/AE17*100-100</f>
        <v>#REF!</v>
      </c>
      <c r="AJ17" s="301" t="e">
        <f>#REF!+AE17</f>
        <v>#REF!</v>
      </c>
      <c r="AK17" s="302" t="e">
        <f>#REF!-#REF!</f>
        <v>#REF!</v>
      </c>
      <c r="AL17" s="303" t="e">
        <f>#REF!/#REF!*100-100</f>
        <v>#REF!</v>
      </c>
      <c r="AM17" s="304" t="e">
        <f t="shared" si="4"/>
        <v>#REF!</v>
      </c>
      <c r="AN17" s="305" t="e">
        <f>F17/AJ17*100-100</f>
        <v>#REF!</v>
      </c>
      <c r="AO17" s="373" t="e">
        <f>#REF!+AJ17</f>
        <v>#REF!</v>
      </c>
      <c r="AP17" s="399" t="e">
        <f>#REF!-#REF!</f>
        <v>#REF!</v>
      </c>
      <c r="AQ17" s="400" t="e">
        <f>#REF!/#REF!*100-100</f>
        <v>#REF!</v>
      </c>
      <c r="AR17" s="400" t="e">
        <f t="shared" si="5"/>
        <v>#REF!</v>
      </c>
      <c r="AS17" s="401" t="e">
        <f>F17/AO17*100-100</f>
        <v>#REF!</v>
      </c>
      <c r="AT17" s="347" t="e">
        <f>AO17+#REF!</f>
        <v>#REF!</v>
      </c>
      <c r="AU17" s="344" t="e">
        <f>#REF!-#REF!</f>
        <v>#REF!</v>
      </c>
      <c r="AV17" s="355" t="e">
        <f>#REF!/#REF!*100-100</f>
        <v>#REF!</v>
      </c>
      <c r="AW17" s="340" t="e">
        <f t="shared" si="6"/>
        <v>#REF!</v>
      </c>
      <c r="AX17" s="363" t="e">
        <f>F17/AT17*100-100</f>
        <v>#REF!</v>
      </c>
      <c r="AY17" s="373" t="e">
        <f>#REF!+AT17</f>
        <v>#REF!</v>
      </c>
      <c r="AZ17" s="299" t="e">
        <f>#REF!-#REF!</f>
        <v>#REF!</v>
      </c>
      <c r="BA17" s="400" t="e">
        <f>#REF!/#REF!*100-100</f>
        <v>#REF!</v>
      </c>
      <c r="BB17" s="459" t="e">
        <f t="shared" si="7"/>
        <v>#REF!</v>
      </c>
      <c r="BC17" s="401" t="e">
        <f>F17/AY17*100-100</f>
        <v>#REF!</v>
      </c>
      <c r="BD17" s="469" t="e">
        <f>#REF!+AY17</f>
        <v>#REF!</v>
      </c>
      <c r="BE17" s="495" t="e">
        <f>#REF!-#REF!</f>
        <v>#REF!</v>
      </c>
      <c r="BF17" s="489" t="e">
        <f>#REF!/#REF!*100-100</f>
        <v>#REF!</v>
      </c>
      <c r="BG17" s="495" t="e">
        <f t="shared" si="8"/>
        <v>#REF!</v>
      </c>
      <c r="BH17" s="527" t="e">
        <f>F17/BD17*100-100</f>
        <v>#REF!</v>
      </c>
      <c r="BI17" s="552">
        <v>-6.125579999999999</v>
      </c>
      <c r="BJ17" s="553">
        <v>-28.21837656370859</v>
      </c>
      <c r="BK17" s="552">
        <v>-21.328431000000023</v>
      </c>
      <c r="BL17" s="553">
        <v>-4.493002206211628</v>
      </c>
    </row>
    <row r="18" spans="1:64" ht="18" customHeight="1">
      <c r="A18" s="46"/>
      <c r="B18" s="212" t="s">
        <v>27</v>
      </c>
      <c r="C18" s="476" t="s">
        <v>144</v>
      </c>
      <c r="D18" s="506">
        <v>0</v>
      </c>
      <c r="E18" s="100">
        <v>0</v>
      </c>
      <c r="F18" s="101">
        <v>409.553589</v>
      </c>
      <c r="G18" s="150"/>
      <c r="H18" s="144">
        <v>79.450367</v>
      </c>
      <c r="I18" s="101">
        <v>833.0511549999999</v>
      </c>
      <c r="J18" s="513" t="e">
        <f>#REF!-#REF!</f>
        <v>#REF!</v>
      </c>
      <c r="K18" s="106" t="e">
        <f>#REF!/#REF!*100-100</f>
        <v>#REF!</v>
      </c>
      <c r="L18" s="106" t="e">
        <f>#REF!+#REF!</f>
        <v>#REF!</v>
      </c>
      <c r="M18" s="394" t="e">
        <f>#REF!-#REF!</f>
        <v>#REF!</v>
      </c>
      <c r="N18" s="106" t="e">
        <f>#REF!/#REF!*100-100</f>
        <v>#REF!</v>
      </c>
      <c r="O18" s="106" t="e">
        <f t="shared" si="0"/>
        <v>#REF!</v>
      </c>
      <c r="P18" s="106" t="e">
        <f>F18/L18*100-100</f>
        <v>#REF!</v>
      </c>
      <c r="Q18" s="395" t="e">
        <f>#REF!-#REF!</f>
        <v>#REF!</v>
      </c>
      <c r="R18" s="396" t="e">
        <f>#REF!/#REF!*100-100</f>
        <v>#REF!</v>
      </c>
      <c r="S18" s="395" t="e">
        <f>#REF!-#REF!</f>
        <v>#REF!</v>
      </c>
      <c r="T18" s="396" t="e">
        <f>#REF!/#REF!*100-100</f>
        <v>#REF!</v>
      </c>
      <c r="U18" s="396" t="e">
        <f>#REF!+#REF!</f>
        <v>#REF!</v>
      </c>
      <c r="V18" s="396" t="e">
        <f>#REF!-#REF!</f>
        <v>#REF!</v>
      </c>
      <c r="W18" s="396" t="e">
        <f>#REF!/#REF!*100-100</f>
        <v>#REF!</v>
      </c>
      <c r="X18" s="396" t="e">
        <f t="shared" si="1"/>
        <v>#REF!</v>
      </c>
      <c r="Y18" s="396" t="e">
        <f>F18/U18*100-100</f>
        <v>#REF!</v>
      </c>
      <c r="Z18" s="106" t="e">
        <f>#REF!+U18</f>
        <v>#REF!</v>
      </c>
      <c r="AA18" s="106" t="e">
        <f>#REF!-#REF!</f>
        <v>#REF!</v>
      </c>
      <c r="AB18" s="106" t="e">
        <f>#REF!/#REF!*100-100</f>
        <v>#REF!</v>
      </c>
      <c r="AC18" s="106" t="e">
        <f t="shared" si="2"/>
        <v>#REF!</v>
      </c>
      <c r="AD18" s="106" t="e">
        <f>F18/Z18*100-100</f>
        <v>#REF!</v>
      </c>
      <c r="AE18" s="105" t="e">
        <f>#REF!+Z18</f>
        <v>#REF!</v>
      </c>
      <c r="AF18" s="297" t="e">
        <f>#REF!-#REF!</f>
        <v>#REF!</v>
      </c>
      <c r="AG18" s="298" t="e">
        <f>#REF!/#REF!*100-100</f>
        <v>#REF!</v>
      </c>
      <c r="AH18" s="299" t="e">
        <f t="shared" si="3"/>
        <v>#REF!</v>
      </c>
      <c r="AI18" s="300" t="e">
        <f>F18/AE18*100-100</f>
        <v>#REF!</v>
      </c>
      <c r="AJ18" s="301" t="e">
        <f>#REF!+AE18</f>
        <v>#REF!</v>
      </c>
      <c r="AK18" s="302" t="e">
        <f>#REF!-#REF!</f>
        <v>#REF!</v>
      </c>
      <c r="AL18" s="303" t="e">
        <f>#REF!/#REF!*100-100</f>
        <v>#REF!</v>
      </c>
      <c r="AM18" s="304" t="e">
        <f t="shared" si="4"/>
        <v>#REF!</v>
      </c>
      <c r="AN18" s="305" t="e">
        <f>F18/AJ18*100-100</f>
        <v>#REF!</v>
      </c>
      <c r="AO18" s="373" t="e">
        <f>#REF!+AJ18</f>
        <v>#REF!</v>
      </c>
      <c r="AP18" s="399" t="e">
        <f>#REF!-#REF!</f>
        <v>#REF!</v>
      </c>
      <c r="AQ18" s="400" t="e">
        <f>#REF!/#REF!*100-100</f>
        <v>#REF!</v>
      </c>
      <c r="AR18" s="400" t="e">
        <f t="shared" si="5"/>
        <v>#REF!</v>
      </c>
      <c r="AS18" s="401" t="e">
        <f>F18/AO18*100-100</f>
        <v>#REF!</v>
      </c>
      <c r="AT18" s="347" t="e">
        <f>AO18+#REF!</f>
        <v>#REF!</v>
      </c>
      <c r="AU18" s="344" t="e">
        <f>#REF!-#REF!</f>
        <v>#REF!</v>
      </c>
      <c r="AV18" s="355" t="e">
        <f>#REF!/#REF!*100-100</f>
        <v>#REF!</v>
      </c>
      <c r="AW18" s="340" t="e">
        <f t="shared" si="6"/>
        <v>#REF!</v>
      </c>
      <c r="AX18" s="363" t="e">
        <f>F18/AT18*100-100</f>
        <v>#REF!</v>
      </c>
      <c r="AY18" s="373" t="e">
        <f>#REF!+AT18</f>
        <v>#REF!</v>
      </c>
      <c r="AZ18" s="299" t="e">
        <f>#REF!-#REF!</f>
        <v>#REF!</v>
      </c>
      <c r="BA18" s="400" t="e">
        <f>#REF!/#REF!*100-100</f>
        <v>#REF!</v>
      </c>
      <c r="BB18" s="459" t="e">
        <f t="shared" si="7"/>
        <v>#REF!</v>
      </c>
      <c r="BC18" s="401" t="e">
        <f>F18/AY18*100-100</f>
        <v>#REF!</v>
      </c>
      <c r="BD18" s="469" t="e">
        <f>#REF!+AY18</f>
        <v>#REF!</v>
      </c>
      <c r="BE18" s="495" t="e">
        <f>#REF!-#REF!</f>
        <v>#REF!</v>
      </c>
      <c r="BF18" s="489" t="e">
        <f>#REF!/#REF!*100-100</f>
        <v>#REF!</v>
      </c>
      <c r="BG18" s="495" t="e">
        <f t="shared" si="8"/>
        <v>#REF!</v>
      </c>
      <c r="BH18" s="527" t="e">
        <f>F18/BD18*100-100</f>
        <v>#REF!</v>
      </c>
      <c r="BI18" s="552">
        <v>-79.450367</v>
      </c>
      <c r="BJ18" s="553">
        <v>-100</v>
      </c>
      <c r="BK18" s="552">
        <v>-423.4975659999999</v>
      </c>
      <c r="BL18" s="553">
        <v>-50.83692201351068</v>
      </c>
    </row>
    <row r="19" spans="1:64" ht="18" customHeight="1">
      <c r="A19" s="46"/>
      <c r="B19" s="273" t="s">
        <v>145</v>
      </c>
      <c r="C19" s="476" t="s">
        <v>147</v>
      </c>
      <c r="D19" s="398">
        <v>92.994618</v>
      </c>
      <c r="E19" s="98">
        <v>266.391938</v>
      </c>
      <c r="F19" s="101">
        <v>506.344359</v>
      </c>
      <c r="G19" s="150"/>
      <c r="H19" s="148">
        <v>0</v>
      </c>
      <c r="I19" s="120">
        <v>0</v>
      </c>
      <c r="J19" s="515"/>
      <c r="K19" s="314"/>
      <c r="L19" s="314"/>
      <c r="M19" s="104"/>
      <c r="N19" s="314"/>
      <c r="O19" s="314"/>
      <c r="P19" s="314"/>
      <c r="Q19" s="407"/>
      <c r="R19" s="407"/>
      <c r="S19" s="407"/>
      <c r="T19" s="407"/>
      <c r="U19" s="407"/>
      <c r="V19" s="407"/>
      <c r="W19" s="407"/>
      <c r="X19" s="407"/>
      <c r="Y19" s="407"/>
      <c r="Z19" s="314"/>
      <c r="AA19" s="314"/>
      <c r="AB19" s="314"/>
      <c r="AC19" s="314"/>
      <c r="AD19" s="314"/>
      <c r="AE19" s="315"/>
      <c r="AF19" s="316"/>
      <c r="AG19" s="315"/>
      <c r="AH19" s="317"/>
      <c r="AI19" s="318"/>
      <c r="AJ19" s="319">
        <v>0</v>
      </c>
      <c r="AK19" s="302" t="e">
        <f>#REF!-#REF!</f>
        <v>#REF!</v>
      </c>
      <c r="AL19" s="312">
        <v>0</v>
      </c>
      <c r="AM19" s="304">
        <f t="shared" si="4"/>
        <v>506.344359</v>
      </c>
      <c r="AN19" s="320">
        <v>0</v>
      </c>
      <c r="AO19" s="319" t="e">
        <f>#REF!+AJ19</f>
        <v>#REF!</v>
      </c>
      <c r="AP19" s="399" t="e">
        <f>#REF!-#REF!</f>
        <v>#REF!</v>
      </c>
      <c r="AQ19" s="403">
        <v>0</v>
      </c>
      <c r="AR19" s="400" t="e">
        <f t="shared" si="5"/>
        <v>#REF!</v>
      </c>
      <c r="AS19" s="408">
        <v>0</v>
      </c>
      <c r="AT19" s="280" t="e">
        <f>AO19+#REF!</f>
        <v>#REF!</v>
      </c>
      <c r="AU19" s="344" t="e">
        <f>#REF!-#REF!</f>
        <v>#REF!</v>
      </c>
      <c r="AV19" s="355">
        <v>0</v>
      </c>
      <c r="AW19" s="340" t="e">
        <f t="shared" si="6"/>
        <v>#REF!</v>
      </c>
      <c r="AX19" s="365">
        <v>0</v>
      </c>
      <c r="AY19" s="373" t="e">
        <f>#REF!+AT19</f>
        <v>#REF!</v>
      </c>
      <c r="AZ19" s="299" t="e">
        <f>#REF!-#REF!</f>
        <v>#REF!</v>
      </c>
      <c r="BA19" s="403">
        <v>0</v>
      </c>
      <c r="BB19" s="459" t="e">
        <f t="shared" si="7"/>
        <v>#REF!</v>
      </c>
      <c r="BC19" s="408">
        <v>0</v>
      </c>
      <c r="BD19" s="469" t="e">
        <f>#REF!+AY19</f>
        <v>#REF!</v>
      </c>
      <c r="BE19" s="495" t="e">
        <f>#REF!-#REF!</f>
        <v>#REF!</v>
      </c>
      <c r="BF19" s="491">
        <v>0</v>
      </c>
      <c r="BG19" s="495" t="e">
        <f t="shared" si="8"/>
        <v>#REF!</v>
      </c>
      <c r="BH19" s="529">
        <v>0</v>
      </c>
      <c r="BI19" s="552">
        <v>92.994618</v>
      </c>
      <c r="BJ19" s="555">
        <v>0</v>
      </c>
      <c r="BK19" s="552">
        <v>506.344359</v>
      </c>
      <c r="BL19" s="555">
        <v>0</v>
      </c>
    </row>
    <row r="20" spans="1:64" s="4" customFormat="1" ht="18" customHeight="1">
      <c r="A20" s="48"/>
      <c r="B20" s="215" t="s">
        <v>28</v>
      </c>
      <c r="C20" s="477" t="s">
        <v>159</v>
      </c>
      <c r="D20" s="507">
        <v>0</v>
      </c>
      <c r="E20" s="134">
        <v>0</v>
      </c>
      <c r="F20" s="105">
        <v>67.50404400000001</v>
      </c>
      <c r="G20" s="180"/>
      <c r="H20" s="162">
        <v>5.088156</v>
      </c>
      <c r="I20" s="105">
        <v>69.230604</v>
      </c>
      <c r="J20" s="513" t="e">
        <f>#REF!-#REF!</f>
        <v>#REF!</v>
      </c>
      <c r="K20" s="106" t="e">
        <f>#REF!/#REF!*100-100</f>
        <v>#REF!</v>
      </c>
      <c r="L20" s="106" t="e">
        <f>#REF!+#REF!</f>
        <v>#REF!</v>
      </c>
      <c r="M20" s="393" t="e">
        <f>#REF!-#REF!</f>
        <v>#REF!</v>
      </c>
      <c r="N20" s="106" t="e">
        <f>#REF!/#REF!*100-100</f>
        <v>#REF!</v>
      </c>
      <c r="O20" s="106" t="e">
        <f aca="true" t="shared" si="9" ref="O20:O29">F20-L20</f>
        <v>#REF!</v>
      </c>
      <c r="P20" s="106" t="e">
        <f aca="true" t="shared" si="10" ref="P20:P25">F20/L20*100-100</f>
        <v>#REF!</v>
      </c>
      <c r="Q20" s="393" t="e">
        <f>#REF!-#REF!</f>
        <v>#REF!</v>
      </c>
      <c r="R20" s="106" t="e">
        <f>#REF!/#REF!*100-100</f>
        <v>#REF!</v>
      </c>
      <c r="S20" s="393" t="e">
        <f>#REF!-#REF!</f>
        <v>#REF!</v>
      </c>
      <c r="T20" s="106" t="e">
        <f>#REF!/#REF!*100-100</f>
        <v>#REF!</v>
      </c>
      <c r="U20" s="106" t="e">
        <f>#REF!+#REF!</f>
        <v>#REF!</v>
      </c>
      <c r="V20" s="106" t="e">
        <f>#REF!-#REF!</f>
        <v>#REF!</v>
      </c>
      <c r="W20" s="106" t="e">
        <f>#REF!/#REF!*100-100</f>
        <v>#REF!</v>
      </c>
      <c r="X20" s="106" t="e">
        <f aca="true" t="shared" si="11" ref="X20:X29">F20-U20</f>
        <v>#REF!</v>
      </c>
      <c r="Y20" s="106" t="e">
        <f aca="true" t="shared" si="12" ref="Y20:Y25">F20/U20*100-100</f>
        <v>#REF!</v>
      </c>
      <c r="Z20" s="106" t="e">
        <f>#REF!+U20</f>
        <v>#REF!</v>
      </c>
      <c r="AA20" s="106" t="e">
        <f>#REF!-#REF!</f>
        <v>#REF!</v>
      </c>
      <c r="AB20" s="106" t="e">
        <f>#REF!/#REF!*100-100</f>
        <v>#REF!</v>
      </c>
      <c r="AC20" s="106" t="e">
        <f aca="true" t="shared" si="13" ref="AC20:AC29">F20-Z20</f>
        <v>#REF!</v>
      </c>
      <c r="AD20" s="106" t="e">
        <f aca="true" t="shared" si="14" ref="AD20:AD25">F20/Z20*100-100</f>
        <v>#REF!</v>
      </c>
      <c r="AE20" s="105" t="e">
        <f>#REF!+Z20</f>
        <v>#REF!</v>
      </c>
      <c r="AF20" s="297" t="e">
        <f>#REF!-#REF!</f>
        <v>#REF!</v>
      </c>
      <c r="AG20" s="298" t="e">
        <f>#REF!/#REF!*100-100</f>
        <v>#REF!</v>
      </c>
      <c r="AH20" s="299" t="e">
        <f aca="true" t="shared" si="15" ref="AH20:AH29">F20-AE20</f>
        <v>#REF!</v>
      </c>
      <c r="AI20" s="300" t="e">
        <f aca="true" t="shared" si="16" ref="AI20:AI25">F20/AE20*100-100</f>
        <v>#REF!</v>
      </c>
      <c r="AJ20" s="301" t="e">
        <f>#REF!+AE20</f>
        <v>#REF!</v>
      </c>
      <c r="AK20" s="344" t="e">
        <f>#REF!-#REF!</f>
        <v>#REF!</v>
      </c>
      <c r="AL20" s="355" t="e">
        <f>#REF!/#REF!*100-100</f>
        <v>#REF!</v>
      </c>
      <c r="AM20" s="340" t="e">
        <f t="shared" si="4"/>
        <v>#REF!</v>
      </c>
      <c r="AN20" s="300" t="e">
        <f aca="true" t="shared" si="17" ref="AN20:AN25">F20/AJ20*100-100</f>
        <v>#REF!</v>
      </c>
      <c r="AO20" s="373" t="e">
        <f>#REF!+AJ20</f>
        <v>#REF!</v>
      </c>
      <c r="AP20" s="399" t="e">
        <f>#REF!-#REF!</f>
        <v>#REF!</v>
      </c>
      <c r="AQ20" s="400" t="e">
        <f>#REF!/#REF!*100-100</f>
        <v>#REF!</v>
      </c>
      <c r="AR20" s="400" t="e">
        <f t="shared" si="5"/>
        <v>#REF!</v>
      </c>
      <c r="AS20" s="401" t="e">
        <f aca="true" t="shared" si="18" ref="AS20:AS25">F20/AO20*100-100</f>
        <v>#REF!</v>
      </c>
      <c r="AT20" s="347" t="e">
        <f>AO20+#REF!</f>
        <v>#REF!</v>
      </c>
      <c r="AU20" s="344" t="e">
        <f>#REF!-#REF!</f>
        <v>#REF!</v>
      </c>
      <c r="AV20" s="355" t="e">
        <f>#REF!/#REF!*100-100</f>
        <v>#REF!</v>
      </c>
      <c r="AW20" s="340" t="e">
        <f t="shared" si="6"/>
        <v>#REF!</v>
      </c>
      <c r="AX20" s="363" t="e">
        <f aca="true" t="shared" si="19" ref="AX20:AX25">F20/AT20*100-100</f>
        <v>#REF!</v>
      </c>
      <c r="AY20" s="373" t="e">
        <f>#REF!+AT20</f>
        <v>#REF!</v>
      </c>
      <c r="AZ20" s="299" t="e">
        <f>#REF!-#REF!</f>
        <v>#REF!</v>
      </c>
      <c r="BA20" s="400" t="e">
        <f>#REF!/#REF!*100-100</f>
        <v>#REF!</v>
      </c>
      <c r="BB20" s="459" t="e">
        <f t="shared" si="7"/>
        <v>#REF!</v>
      </c>
      <c r="BC20" s="401" t="e">
        <f aca="true" t="shared" si="20" ref="BC20:BC25">F20/AY20*100-100</f>
        <v>#REF!</v>
      </c>
      <c r="BD20" s="469" t="e">
        <f>#REF!+AY20</f>
        <v>#REF!</v>
      </c>
      <c r="BE20" s="495" t="e">
        <f>#REF!-#REF!</f>
        <v>#REF!</v>
      </c>
      <c r="BF20" s="489" t="e">
        <f>#REF!/#REF!*100-100</f>
        <v>#REF!</v>
      </c>
      <c r="BG20" s="495" t="e">
        <f t="shared" si="8"/>
        <v>#REF!</v>
      </c>
      <c r="BH20" s="527" t="e">
        <f aca="true" t="shared" si="21" ref="BH20:BH25">F20/BD20*100-100</f>
        <v>#REF!</v>
      </c>
      <c r="BI20" s="552">
        <v>-5.088156</v>
      </c>
      <c r="BJ20" s="553">
        <v>-100</v>
      </c>
      <c r="BK20" s="552">
        <v>-1.726559999999992</v>
      </c>
      <c r="BL20" s="553">
        <v>-2.4939259521699313</v>
      </c>
    </row>
    <row r="21" spans="1:64" ht="19.5" customHeight="1">
      <c r="A21" s="47"/>
      <c r="B21" s="274" t="s">
        <v>146</v>
      </c>
      <c r="C21" s="25" t="s">
        <v>37</v>
      </c>
      <c r="D21" s="398">
        <v>48.011659</v>
      </c>
      <c r="E21" s="98">
        <v>166.72019</v>
      </c>
      <c r="F21" s="101">
        <v>793.998097</v>
      </c>
      <c r="G21" s="146"/>
      <c r="H21" s="144">
        <v>44.723433</v>
      </c>
      <c r="I21" s="101">
        <v>645.8531909999999</v>
      </c>
      <c r="J21" s="513" t="e">
        <f>#REF!-#REF!</f>
        <v>#REF!</v>
      </c>
      <c r="K21" s="106" t="e">
        <f>#REF!/#REF!*100-100</f>
        <v>#REF!</v>
      </c>
      <c r="L21" s="106" t="e">
        <f>#REF!+#REF!</f>
        <v>#REF!</v>
      </c>
      <c r="M21" s="394" t="e">
        <f>#REF!-#REF!</f>
        <v>#REF!</v>
      </c>
      <c r="N21" s="106" t="e">
        <f>#REF!/#REF!*100-100</f>
        <v>#REF!</v>
      </c>
      <c r="O21" s="106" t="e">
        <f t="shared" si="9"/>
        <v>#REF!</v>
      </c>
      <c r="P21" s="106" t="e">
        <f t="shared" si="10"/>
        <v>#REF!</v>
      </c>
      <c r="Q21" s="395" t="e">
        <f>#REF!-#REF!</f>
        <v>#REF!</v>
      </c>
      <c r="R21" s="396" t="e">
        <f>#REF!/#REF!*100-100</f>
        <v>#REF!</v>
      </c>
      <c r="S21" s="395" t="e">
        <f>#REF!-#REF!</f>
        <v>#REF!</v>
      </c>
      <c r="T21" s="396" t="e">
        <f>#REF!/#REF!*100-100</f>
        <v>#REF!</v>
      </c>
      <c r="U21" s="396" t="e">
        <f>#REF!+#REF!</f>
        <v>#REF!</v>
      </c>
      <c r="V21" s="396" t="e">
        <f>#REF!-#REF!</f>
        <v>#REF!</v>
      </c>
      <c r="W21" s="396" t="e">
        <f>#REF!/#REF!*100-100</f>
        <v>#REF!</v>
      </c>
      <c r="X21" s="396" t="e">
        <f t="shared" si="11"/>
        <v>#REF!</v>
      </c>
      <c r="Y21" s="396" t="e">
        <f t="shared" si="12"/>
        <v>#REF!</v>
      </c>
      <c r="Z21" s="106" t="e">
        <f>#REF!+U21</f>
        <v>#REF!</v>
      </c>
      <c r="AA21" s="106" t="e">
        <f>#REF!-#REF!</f>
        <v>#REF!</v>
      </c>
      <c r="AB21" s="106" t="e">
        <f>#REF!/#REF!*100-100</f>
        <v>#REF!</v>
      </c>
      <c r="AC21" s="106" t="e">
        <f t="shared" si="13"/>
        <v>#REF!</v>
      </c>
      <c r="AD21" s="106" t="e">
        <f t="shared" si="14"/>
        <v>#REF!</v>
      </c>
      <c r="AE21" s="105" t="e">
        <f>#REF!+Z21</f>
        <v>#REF!</v>
      </c>
      <c r="AF21" s="297" t="e">
        <f>#REF!-#REF!</f>
        <v>#REF!</v>
      </c>
      <c r="AG21" s="298" t="e">
        <f>#REF!/#REF!*100-100</f>
        <v>#REF!</v>
      </c>
      <c r="AH21" s="299" t="e">
        <f t="shared" si="15"/>
        <v>#REF!</v>
      </c>
      <c r="AI21" s="300" t="e">
        <f t="shared" si="16"/>
        <v>#REF!</v>
      </c>
      <c r="AJ21" s="301" t="e">
        <f>#REF!+AE21</f>
        <v>#REF!</v>
      </c>
      <c r="AK21" s="302" t="e">
        <f>#REF!-#REF!</f>
        <v>#REF!</v>
      </c>
      <c r="AL21" s="303" t="e">
        <f>#REF!/#REF!*100-100</f>
        <v>#REF!</v>
      </c>
      <c r="AM21" s="304" t="e">
        <f t="shared" si="4"/>
        <v>#REF!</v>
      </c>
      <c r="AN21" s="305" t="e">
        <f t="shared" si="17"/>
        <v>#REF!</v>
      </c>
      <c r="AO21" s="373" t="e">
        <f>#REF!+AJ21</f>
        <v>#REF!</v>
      </c>
      <c r="AP21" s="399" t="e">
        <f>#REF!-#REF!</f>
        <v>#REF!</v>
      </c>
      <c r="AQ21" s="400" t="e">
        <f>#REF!/#REF!*100-100</f>
        <v>#REF!</v>
      </c>
      <c r="AR21" s="400" t="e">
        <f t="shared" si="5"/>
        <v>#REF!</v>
      </c>
      <c r="AS21" s="401" t="e">
        <f t="shared" si="18"/>
        <v>#REF!</v>
      </c>
      <c r="AT21" s="347" t="e">
        <f>AO21+#REF!</f>
        <v>#REF!</v>
      </c>
      <c r="AU21" s="344" t="e">
        <f>#REF!-#REF!</f>
        <v>#REF!</v>
      </c>
      <c r="AV21" s="355" t="e">
        <f>#REF!/#REF!*100-100</f>
        <v>#REF!</v>
      </c>
      <c r="AW21" s="340" t="e">
        <f t="shared" si="6"/>
        <v>#REF!</v>
      </c>
      <c r="AX21" s="363" t="e">
        <f t="shared" si="19"/>
        <v>#REF!</v>
      </c>
      <c r="AY21" s="373" t="e">
        <f>#REF!+AT21</f>
        <v>#REF!</v>
      </c>
      <c r="AZ21" s="299" t="e">
        <f>#REF!-#REF!</f>
        <v>#REF!</v>
      </c>
      <c r="BA21" s="400" t="e">
        <f>#REF!/#REF!*100-100</f>
        <v>#REF!</v>
      </c>
      <c r="BB21" s="459" t="e">
        <f t="shared" si="7"/>
        <v>#REF!</v>
      </c>
      <c r="BC21" s="401" t="e">
        <f t="shared" si="20"/>
        <v>#REF!</v>
      </c>
      <c r="BD21" s="469" t="e">
        <f>#REF!+AY21</f>
        <v>#REF!</v>
      </c>
      <c r="BE21" s="495" t="e">
        <f>#REF!-#REF!</f>
        <v>#REF!</v>
      </c>
      <c r="BF21" s="489" t="e">
        <f>#REF!/#REF!*100-100</f>
        <v>#REF!</v>
      </c>
      <c r="BG21" s="495" t="e">
        <f t="shared" si="8"/>
        <v>#REF!</v>
      </c>
      <c r="BH21" s="527" t="e">
        <f t="shared" si="21"/>
        <v>#REF!</v>
      </c>
      <c r="BI21" s="552">
        <v>3.2882260000000016</v>
      </c>
      <c r="BJ21" s="553">
        <v>7.352355978576156</v>
      </c>
      <c r="BK21" s="552">
        <v>148.1449060000001</v>
      </c>
      <c r="BL21" s="553">
        <v>22.93786081177697</v>
      </c>
    </row>
    <row r="22" spans="1:65" s="60" customFormat="1" ht="17.25" customHeight="1">
      <c r="A22" s="59">
        <v>2</v>
      </c>
      <c r="B22" s="585" t="s">
        <v>4</v>
      </c>
      <c r="C22" s="585"/>
      <c r="D22" s="191">
        <v>33.108639</v>
      </c>
      <c r="E22" s="113">
        <v>86.11532100000001</v>
      </c>
      <c r="F22" s="155">
        <v>333.172673</v>
      </c>
      <c r="G22" s="156"/>
      <c r="H22" s="157">
        <v>36.913131</v>
      </c>
      <c r="I22" s="119">
        <v>330.355998</v>
      </c>
      <c r="J22" s="159" t="e">
        <f>#REF!-#REF!</f>
        <v>#REF!</v>
      </c>
      <c r="K22" s="118" t="e">
        <f>#REF!/#REF!*100-100</f>
        <v>#REF!</v>
      </c>
      <c r="L22" s="118" t="e">
        <f>#REF!+#REF!</f>
        <v>#REF!</v>
      </c>
      <c r="M22" s="183" t="e">
        <f>#REF!-#REF!</f>
        <v>#REF!</v>
      </c>
      <c r="N22" s="118" t="e">
        <f>#REF!/#REF!*100-100</f>
        <v>#REF!</v>
      </c>
      <c r="O22" s="118" t="e">
        <f t="shared" si="9"/>
        <v>#REF!</v>
      </c>
      <c r="P22" s="118" t="e">
        <f t="shared" si="10"/>
        <v>#REF!</v>
      </c>
      <c r="Q22" s="409" t="e">
        <f>#REF!-#REF!</f>
        <v>#REF!</v>
      </c>
      <c r="R22" s="118" t="e">
        <f>#REF!/#REF!*100-100</f>
        <v>#REF!</v>
      </c>
      <c r="S22" s="409" t="e">
        <f>#REF!-#REF!</f>
        <v>#REF!</v>
      </c>
      <c r="T22" s="118" t="e">
        <f>#REF!/#REF!*100-100</f>
        <v>#REF!</v>
      </c>
      <c r="U22" s="116" t="e">
        <f>U23+U24+U26+U28+U29+U31+U32+U27+U25</f>
        <v>#REF!</v>
      </c>
      <c r="V22" s="118" t="e">
        <f>#REF!-#REF!</f>
        <v>#REF!</v>
      </c>
      <c r="W22" s="118" t="e">
        <f>#REF!/#REF!*100-100</f>
        <v>#REF!</v>
      </c>
      <c r="X22" s="118" t="e">
        <f t="shared" si="11"/>
        <v>#REF!</v>
      </c>
      <c r="Y22" s="118" t="e">
        <f t="shared" si="12"/>
        <v>#REF!</v>
      </c>
      <c r="Z22" s="187" t="e">
        <f>#REF!+U22</f>
        <v>#REF!</v>
      </c>
      <c r="AA22" s="187" t="e">
        <f>#REF!-#REF!</f>
        <v>#REF!</v>
      </c>
      <c r="AB22" s="187" t="e">
        <f>#REF!/#REF!*100-100</f>
        <v>#REF!</v>
      </c>
      <c r="AC22" s="187" t="e">
        <f t="shared" si="13"/>
        <v>#REF!</v>
      </c>
      <c r="AD22" s="187" t="e">
        <f t="shared" si="14"/>
        <v>#REF!</v>
      </c>
      <c r="AE22" s="186" t="e">
        <f>SUM(AE23:AE32)</f>
        <v>#REF!</v>
      </c>
      <c r="AF22" s="249" t="e">
        <f>#REF!-#REF!</f>
        <v>#REF!</v>
      </c>
      <c r="AG22" s="250" t="e">
        <f>#REF!/#REF!*100-100</f>
        <v>#REF!</v>
      </c>
      <c r="AH22" s="251" t="e">
        <f t="shared" si="15"/>
        <v>#REF!</v>
      </c>
      <c r="AI22" s="260" t="e">
        <f t="shared" si="16"/>
        <v>#REF!</v>
      </c>
      <c r="AJ22" s="186" t="e">
        <f>#REF!+AE22</f>
        <v>#REF!</v>
      </c>
      <c r="AK22" s="269" t="e">
        <f>#REF!-#REF!</f>
        <v>#REF!</v>
      </c>
      <c r="AL22" s="270" t="e">
        <f>#REF!/#REF!*100-100</f>
        <v>#REF!</v>
      </c>
      <c r="AM22" s="271" t="e">
        <f t="shared" si="4"/>
        <v>#REF!</v>
      </c>
      <c r="AN22" s="260" t="e">
        <f t="shared" si="17"/>
        <v>#REF!</v>
      </c>
      <c r="AO22" s="201" t="e">
        <f>#REF!+AJ22</f>
        <v>#REF!</v>
      </c>
      <c r="AP22" s="410" t="e">
        <f>#REF!-#REF!</f>
        <v>#REF!</v>
      </c>
      <c r="AQ22" s="268" t="e">
        <f>#REF!/#REF!*100-100</f>
        <v>#REF!</v>
      </c>
      <c r="AR22" s="268" t="e">
        <f t="shared" si="5"/>
        <v>#REF!</v>
      </c>
      <c r="AS22" s="411" t="e">
        <f t="shared" si="18"/>
        <v>#REF!</v>
      </c>
      <c r="AT22" s="346" t="e">
        <f>AO22+#REF!</f>
        <v>#REF!</v>
      </c>
      <c r="AU22" s="343" t="e">
        <f>#REF!-#REF!</f>
        <v>#REF!</v>
      </c>
      <c r="AV22" s="356" t="e">
        <f>#REF!/#REF!*100-100</f>
        <v>#REF!</v>
      </c>
      <c r="AW22" s="339" t="e">
        <f t="shared" si="6"/>
        <v>#REF!</v>
      </c>
      <c r="AX22" s="364" t="e">
        <f t="shared" si="19"/>
        <v>#REF!</v>
      </c>
      <c r="AY22" s="346" t="e">
        <f>#REF!+AT22</f>
        <v>#REF!</v>
      </c>
      <c r="AZ22" s="366" t="e">
        <f>#REF!-#REF!</f>
        <v>#REF!</v>
      </c>
      <c r="BA22" s="295" t="e">
        <f>#REF!/#REF!*100-100</f>
        <v>#REF!</v>
      </c>
      <c r="BB22" s="351" t="e">
        <f t="shared" si="7"/>
        <v>#REF!</v>
      </c>
      <c r="BC22" s="296" t="e">
        <f t="shared" si="20"/>
        <v>#REF!</v>
      </c>
      <c r="BD22" s="468" t="e">
        <f>#REF!+AY22</f>
        <v>#REF!</v>
      </c>
      <c r="BE22" s="494" t="e">
        <f>#REF!-#REF!</f>
        <v>#REF!</v>
      </c>
      <c r="BF22" s="488" t="e">
        <f>#REF!/#REF!*100-100</f>
        <v>#REF!</v>
      </c>
      <c r="BG22" s="494" t="e">
        <f t="shared" si="8"/>
        <v>#REF!</v>
      </c>
      <c r="BH22" s="526" t="e">
        <f t="shared" si="21"/>
        <v>#REF!</v>
      </c>
      <c r="BI22" s="550">
        <v>-3.8044920000000033</v>
      </c>
      <c r="BJ22" s="551">
        <v>-10.306608778323366</v>
      </c>
      <c r="BK22" s="550">
        <v>2.816674999999975</v>
      </c>
      <c r="BL22" s="551">
        <v>0.8526180898946336</v>
      </c>
      <c r="BM22" s="197"/>
    </row>
    <row r="23" spans="1:64" ht="21.75" customHeight="1">
      <c r="A23" s="46"/>
      <c r="B23" s="212" t="s">
        <v>29</v>
      </c>
      <c r="C23" s="26" t="s">
        <v>14</v>
      </c>
      <c r="D23" s="398">
        <v>20.334637</v>
      </c>
      <c r="E23" s="98">
        <v>44.577401</v>
      </c>
      <c r="F23" s="101">
        <v>211.791901</v>
      </c>
      <c r="G23" s="150"/>
      <c r="H23" s="144">
        <v>20.49506</v>
      </c>
      <c r="I23" s="101">
        <v>194.69107499999998</v>
      </c>
      <c r="J23" s="516" t="e">
        <f>#REF!-#REF!</f>
        <v>#REF!</v>
      </c>
      <c r="K23" s="103" t="e">
        <f>#REF!/#REF!*100-100</f>
        <v>#REF!</v>
      </c>
      <c r="L23" s="103" t="e">
        <f>#REF!+#REF!</f>
        <v>#REF!</v>
      </c>
      <c r="M23" s="412" t="e">
        <f>#REF!-#REF!</f>
        <v>#REF!</v>
      </c>
      <c r="N23" s="103" t="e">
        <f>#REF!/#REF!*100-100</f>
        <v>#REF!</v>
      </c>
      <c r="O23" s="103" t="e">
        <f t="shared" si="9"/>
        <v>#REF!</v>
      </c>
      <c r="P23" s="103" t="e">
        <f t="shared" si="10"/>
        <v>#REF!</v>
      </c>
      <c r="Q23" s="413" t="e">
        <f>#REF!-#REF!</f>
        <v>#REF!</v>
      </c>
      <c r="R23" s="414" t="e">
        <f>#REF!/#REF!*100-100</f>
        <v>#REF!</v>
      </c>
      <c r="S23" s="413" t="e">
        <f>#REF!-#REF!</f>
        <v>#REF!</v>
      </c>
      <c r="T23" s="414" t="e">
        <f>#REF!/#REF!*100-100</f>
        <v>#REF!</v>
      </c>
      <c r="U23" s="414" t="e">
        <f>#REF!+#REF!</f>
        <v>#REF!</v>
      </c>
      <c r="V23" s="414" t="e">
        <f>#REF!-#REF!</f>
        <v>#REF!</v>
      </c>
      <c r="W23" s="414" t="e">
        <f>#REF!/#REF!*100-100</f>
        <v>#REF!</v>
      </c>
      <c r="X23" s="414" t="e">
        <f t="shared" si="11"/>
        <v>#REF!</v>
      </c>
      <c r="Y23" s="414" t="e">
        <f t="shared" si="12"/>
        <v>#REF!</v>
      </c>
      <c r="Z23" s="103" t="e">
        <f>#REF!+U23</f>
        <v>#REF!</v>
      </c>
      <c r="AA23" s="103" t="e">
        <f>#REF!-#REF!</f>
        <v>#REF!</v>
      </c>
      <c r="AB23" s="103" t="e">
        <f>#REF!/#REF!*100-100</f>
        <v>#REF!</v>
      </c>
      <c r="AC23" s="103" t="e">
        <f t="shared" si="13"/>
        <v>#REF!</v>
      </c>
      <c r="AD23" s="103" t="e">
        <f t="shared" si="14"/>
        <v>#REF!</v>
      </c>
      <c r="AE23" s="202" t="e">
        <f>#REF!+Z23</f>
        <v>#REF!</v>
      </c>
      <c r="AF23" s="246" t="e">
        <f>#REF!-#REF!</f>
        <v>#REF!</v>
      </c>
      <c r="AG23" s="247" t="e">
        <f>#REF!/#REF!*100-100</f>
        <v>#REF!</v>
      </c>
      <c r="AH23" s="248" t="e">
        <f t="shared" si="15"/>
        <v>#REF!</v>
      </c>
      <c r="AI23" s="258" t="e">
        <f t="shared" si="16"/>
        <v>#REF!</v>
      </c>
      <c r="AJ23" s="263" t="e">
        <f>#REF!+AE23</f>
        <v>#REF!</v>
      </c>
      <c r="AK23" s="266" t="e">
        <f>#REF!-#REF!</f>
        <v>#REF!</v>
      </c>
      <c r="AL23" s="86" t="e">
        <f>#REF!/#REF!*100-100</f>
        <v>#REF!</v>
      </c>
      <c r="AM23" s="267" t="e">
        <f t="shared" si="4"/>
        <v>#REF!</v>
      </c>
      <c r="AN23" s="286" t="e">
        <f t="shared" si="17"/>
        <v>#REF!</v>
      </c>
      <c r="AO23" s="347" t="e">
        <f>#REF!+AJ23</f>
        <v>#REF!</v>
      </c>
      <c r="AP23" s="415" t="e">
        <f>#REF!-#REF!</f>
        <v>#REF!</v>
      </c>
      <c r="AQ23" s="416" t="e">
        <f>#REF!/#REF!*100-100</f>
        <v>#REF!</v>
      </c>
      <c r="AR23" s="416" t="e">
        <f t="shared" si="5"/>
        <v>#REF!</v>
      </c>
      <c r="AS23" s="417" t="e">
        <f t="shared" si="18"/>
        <v>#REF!</v>
      </c>
      <c r="AT23" s="347" t="e">
        <f>AO23+#REF!</f>
        <v>#REF!</v>
      </c>
      <c r="AU23" s="344" t="e">
        <f>#REF!-#REF!</f>
        <v>#REF!</v>
      </c>
      <c r="AV23" s="355" t="e">
        <f>#REF!/#REF!*100-100</f>
        <v>#REF!</v>
      </c>
      <c r="AW23" s="340" t="e">
        <f t="shared" si="6"/>
        <v>#REF!</v>
      </c>
      <c r="AX23" s="363" t="e">
        <f t="shared" si="19"/>
        <v>#REF!</v>
      </c>
      <c r="AY23" s="373" t="e">
        <f>#REF!+AT23</f>
        <v>#REF!</v>
      </c>
      <c r="AZ23" s="299" t="e">
        <f>#REF!-#REF!</f>
        <v>#REF!</v>
      </c>
      <c r="BA23" s="403">
        <v>0</v>
      </c>
      <c r="BB23" s="459" t="e">
        <f t="shared" si="7"/>
        <v>#REF!</v>
      </c>
      <c r="BC23" s="401" t="e">
        <f t="shared" si="20"/>
        <v>#REF!</v>
      </c>
      <c r="BD23" s="469" t="e">
        <f>#REF!+AY23</f>
        <v>#REF!</v>
      </c>
      <c r="BE23" s="495" t="e">
        <f>#REF!-#REF!</f>
        <v>#REF!</v>
      </c>
      <c r="BF23" s="489" t="e">
        <f>#REF!/#REF!*100-100</f>
        <v>#REF!</v>
      </c>
      <c r="BG23" s="495" t="e">
        <f t="shared" si="8"/>
        <v>#REF!</v>
      </c>
      <c r="BH23" s="527" t="e">
        <f t="shared" si="21"/>
        <v>#REF!</v>
      </c>
      <c r="BI23" s="552">
        <v>-0.16042299999999798</v>
      </c>
      <c r="BJ23" s="553">
        <v>-0.7827398407225843</v>
      </c>
      <c r="BK23" s="552">
        <v>17.100826000000012</v>
      </c>
      <c r="BL23" s="553">
        <v>8.78356956013522</v>
      </c>
    </row>
    <row r="24" spans="1:64" ht="17.25" customHeight="1">
      <c r="A24" s="47"/>
      <c r="B24" s="210" t="s">
        <v>30</v>
      </c>
      <c r="C24" s="25" t="s">
        <v>15</v>
      </c>
      <c r="D24" s="398">
        <v>4.586057</v>
      </c>
      <c r="E24" s="98">
        <v>15.674855</v>
      </c>
      <c r="F24" s="101">
        <v>34.973211</v>
      </c>
      <c r="G24" s="146"/>
      <c r="H24" s="144">
        <v>8.26313</v>
      </c>
      <c r="I24" s="101">
        <v>45.429435</v>
      </c>
      <c r="J24" s="516" t="e">
        <f>#REF!-#REF!</f>
        <v>#REF!</v>
      </c>
      <c r="K24" s="103" t="e">
        <f>#REF!/#REF!*100-100</f>
        <v>#REF!</v>
      </c>
      <c r="L24" s="103" t="e">
        <f>#REF!+#REF!</f>
        <v>#REF!</v>
      </c>
      <c r="M24" s="412" t="e">
        <f>#REF!-#REF!</f>
        <v>#REF!</v>
      </c>
      <c r="N24" s="103" t="e">
        <f>#REF!/#REF!*100-100</f>
        <v>#REF!</v>
      </c>
      <c r="O24" s="103" t="e">
        <f t="shared" si="9"/>
        <v>#REF!</v>
      </c>
      <c r="P24" s="103" t="e">
        <f t="shared" si="10"/>
        <v>#REF!</v>
      </c>
      <c r="Q24" s="413" t="e">
        <f>#REF!-#REF!</f>
        <v>#REF!</v>
      </c>
      <c r="R24" s="414" t="e">
        <f>#REF!/#REF!*100-100</f>
        <v>#REF!</v>
      </c>
      <c r="S24" s="413" t="e">
        <f>#REF!-#REF!</f>
        <v>#REF!</v>
      </c>
      <c r="T24" s="414" t="e">
        <f>#REF!/#REF!*100-100</f>
        <v>#REF!</v>
      </c>
      <c r="U24" s="414" t="e">
        <f>#REF!+#REF!</f>
        <v>#REF!</v>
      </c>
      <c r="V24" s="418" t="e">
        <f>#REF!-#REF!</f>
        <v>#REF!</v>
      </c>
      <c r="W24" s="418">
        <v>0</v>
      </c>
      <c r="X24" s="414" t="e">
        <f t="shared" si="11"/>
        <v>#REF!</v>
      </c>
      <c r="Y24" s="414" t="e">
        <f t="shared" si="12"/>
        <v>#REF!</v>
      </c>
      <c r="Z24" s="103" t="e">
        <f>#REF!+U24</f>
        <v>#REF!</v>
      </c>
      <c r="AA24" s="103" t="e">
        <f>#REF!-#REF!</f>
        <v>#REF!</v>
      </c>
      <c r="AB24" s="110">
        <v>0</v>
      </c>
      <c r="AC24" s="103" t="e">
        <f t="shared" si="13"/>
        <v>#REF!</v>
      </c>
      <c r="AD24" s="103" t="e">
        <f t="shared" si="14"/>
        <v>#REF!</v>
      </c>
      <c r="AE24" s="202" t="e">
        <f>#REF!+Z24</f>
        <v>#REF!</v>
      </c>
      <c r="AF24" s="246" t="e">
        <f>#REF!-#REF!</f>
        <v>#REF!</v>
      </c>
      <c r="AG24" s="247" t="e">
        <f>#REF!/#REF!*100-100</f>
        <v>#REF!</v>
      </c>
      <c r="AH24" s="248" t="e">
        <f t="shared" si="15"/>
        <v>#REF!</v>
      </c>
      <c r="AI24" s="258" t="e">
        <f t="shared" si="16"/>
        <v>#REF!</v>
      </c>
      <c r="AJ24" s="263" t="e">
        <f>#REF!+AE24</f>
        <v>#REF!</v>
      </c>
      <c r="AK24" s="266" t="e">
        <f>#REF!-#REF!</f>
        <v>#REF!</v>
      </c>
      <c r="AL24" s="86" t="e">
        <f>#REF!/#REF!*100-100</f>
        <v>#REF!</v>
      </c>
      <c r="AM24" s="267" t="e">
        <f t="shared" si="4"/>
        <v>#REF!</v>
      </c>
      <c r="AN24" s="286" t="e">
        <f t="shared" si="17"/>
        <v>#REF!</v>
      </c>
      <c r="AO24" s="347" t="e">
        <f>#REF!+AJ24</f>
        <v>#REF!</v>
      </c>
      <c r="AP24" s="415" t="e">
        <f>#REF!-#REF!</f>
        <v>#REF!</v>
      </c>
      <c r="AQ24" s="416" t="e">
        <f>#REF!/#REF!*100-100</f>
        <v>#REF!</v>
      </c>
      <c r="AR24" s="416" t="e">
        <f t="shared" si="5"/>
        <v>#REF!</v>
      </c>
      <c r="AS24" s="417" t="e">
        <f t="shared" si="18"/>
        <v>#REF!</v>
      </c>
      <c r="AT24" s="347" t="e">
        <f>AO24+#REF!</f>
        <v>#REF!</v>
      </c>
      <c r="AU24" s="344" t="e">
        <f>#REF!-#REF!</f>
        <v>#REF!</v>
      </c>
      <c r="AV24" s="355" t="e">
        <f>#REF!/#REF!*100-100</f>
        <v>#REF!</v>
      </c>
      <c r="AW24" s="340" t="e">
        <f t="shared" si="6"/>
        <v>#REF!</v>
      </c>
      <c r="AX24" s="363" t="e">
        <f t="shared" si="19"/>
        <v>#REF!</v>
      </c>
      <c r="AY24" s="373" t="e">
        <f>#REF!+AT24</f>
        <v>#REF!</v>
      </c>
      <c r="AZ24" s="299" t="e">
        <f>#REF!-#REF!</f>
        <v>#REF!</v>
      </c>
      <c r="BA24" s="400" t="e">
        <f>#REF!/#REF!*100-100</f>
        <v>#REF!</v>
      </c>
      <c r="BB24" s="459" t="e">
        <f t="shared" si="7"/>
        <v>#REF!</v>
      </c>
      <c r="BC24" s="401" t="e">
        <f t="shared" si="20"/>
        <v>#REF!</v>
      </c>
      <c r="BD24" s="469" t="e">
        <f>#REF!+AY24</f>
        <v>#REF!</v>
      </c>
      <c r="BE24" s="495" t="e">
        <f>#REF!-#REF!</f>
        <v>#REF!</v>
      </c>
      <c r="BF24" s="489" t="e">
        <f>#REF!/#REF!*100-100</f>
        <v>#REF!</v>
      </c>
      <c r="BG24" s="495" t="e">
        <f t="shared" si="8"/>
        <v>#REF!</v>
      </c>
      <c r="BH24" s="527" t="e">
        <f t="shared" si="21"/>
        <v>#REF!</v>
      </c>
      <c r="BI24" s="552">
        <v>-3.677073</v>
      </c>
      <c r="BJ24" s="553">
        <v>-44.49975977625912</v>
      </c>
      <c r="BK24" s="552">
        <v>-10.456223999999999</v>
      </c>
      <c r="BL24" s="553">
        <v>-23.016407754135614</v>
      </c>
    </row>
    <row r="25" spans="1:64" ht="16.5" customHeight="1">
      <c r="A25" s="47"/>
      <c r="B25" s="210" t="s">
        <v>31</v>
      </c>
      <c r="C25" s="72" t="s">
        <v>108</v>
      </c>
      <c r="D25" s="398">
        <v>2.488714</v>
      </c>
      <c r="E25" s="561">
        <v>10.286558</v>
      </c>
      <c r="F25" s="101">
        <v>20.042675</v>
      </c>
      <c r="G25" s="146"/>
      <c r="H25" s="144">
        <v>1.932383</v>
      </c>
      <c r="I25" s="101">
        <v>27.836201000000003</v>
      </c>
      <c r="J25" s="516" t="e">
        <f>#REF!-#REF!</f>
        <v>#REF!</v>
      </c>
      <c r="K25" s="103" t="e">
        <f>#REF!/#REF!*100-100</f>
        <v>#REF!</v>
      </c>
      <c r="L25" s="103" t="e">
        <f>#REF!+#REF!</f>
        <v>#REF!</v>
      </c>
      <c r="M25" s="412" t="e">
        <f>#REF!-#REF!</f>
        <v>#REF!</v>
      </c>
      <c r="N25" s="103" t="e">
        <f>#REF!/#REF!*100-100</f>
        <v>#REF!</v>
      </c>
      <c r="O25" s="103" t="e">
        <f t="shared" si="9"/>
        <v>#REF!</v>
      </c>
      <c r="P25" s="103" t="e">
        <f t="shared" si="10"/>
        <v>#REF!</v>
      </c>
      <c r="Q25" s="413" t="e">
        <f>#REF!-#REF!</f>
        <v>#REF!</v>
      </c>
      <c r="R25" s="418">
        <v>0</v>
      </c>
      <c r="S25" s="413" t="e">
        <f>#REF!-#REF!</f>
        <v>#REF!</v>
      </c>
      <c r="T25" s="414" t="e">
        <f>#REF!/#REF!*100-100</f>
        <v>#REF!</v>
      </c>
      <c r="U25" s="414" t="e">
        <f>#REF!+#REF!</f>
        <v>#REF!</v>
      </c>
      <c r="V25" s="418" t="e">
        <f>#REF!-#REF!</f>
        <v>#REF!</v>
      </c>
      <c r="W25" s="418">
        <v>0</v>
      </c>
      <c r="X25" s="414" t="e">
        <f t="shared" si="11"/>
        <v>#REF!</v>
      </c>
      <c r="Y25" s="414" t="e">
        <f t="shared" si="12"/>
        <v>#REF!</v>
      </c>
      <c r="Z25" s="103" t="e">
        <f>#REF!+U25</f>
        <v>#REF!</v>
      </c>
      <c r="AA25" s="110" t="e">
        <f>#REF!-#REF!</f>
        <v>#REF!</v>
      </c>
      <c r="AB25" s="110">
        <v>0</v>
      </c>
      <c r="AC25" s="103" t="e">
        <f t="shared" si="13"/>
        <v>#REF!</v>
      </c>
      <c r="AD25" s="103" t="e">
        <f t="shared" si="14"/>
        <v>#REF!</v>
      </c>
      <c r="AE25" s="202" t="e">
        <f>#REF!+Z25</f>
        <v>#REF!</v>
      </c>
      <c r="AF25" s="253">
        <v>0</v>
      </c>
      <c r="AG25" s="254">
        <v>0</v>
      </c>
      <c r="AH25" s="248" t="e">
        <f t="shared" si="15"/>
        <v>#REF!</v>
      </c>
      <c r="AI25" s="258" t="e">
        <f t="shared" si="16"/>
        <v>#REF!</v>
      </c>
      <c r="AJ25" s="263" t="e">
        <f>#REF!+AE25</f>
        <v>#REF!</v>
      </c>
      <c r="AK25" s="266" t="e">
        <f>#REF!-#REF!</f>
        <v>#REF!</v>
      </c>
      <c r="AL25" s="285">
        <v>0</v>
      </c>
      <c r="AM25" s="267" t="e">
        <f t="shared" si="4"/>
        <v>#REF!</v>
      </c>
      <c r="AN25" s="286" t="e">
        <f t="shared" si="17"/>
        <v>#REF!</v>
      </c>
      <c r="AO25" s="347" t="e">
        <f>#REF!+AJ25</f>
        <v>#REF!</v>
      </c>
      <c r="AP25" s="415" t="e">
        <f>#REF!-#REF!</f>
        <v>#REF!</v>
      </c>
      <c r="AQ25" s="419">
        <v>0</v>
      </c>
      <c r="AR25" s="416" t="e">
        <f t="shared" si="5"/>
        <v>#REF!</v>
      </c>
      <c r="AS25" s="417" t="e">
        <f t="shared" si="18"/>
        <v>#REF!</v>
      </c>
      <c r="AT25" s="347" t="e">
        <f>AO25+#REF!</f>
        <v>#REF!</v>
      </c>
      <c r="AU25" s="344" t="e">
        <f>#REF!-#REF!</f>
        <v>#REF!</v>
      </c>
      <c r="AV25" s="355" t="e">
        <f>#REF!/#REF!*100-100</f>
        <v>#REF!</v>
      </c>
      <c r="AW25" s="340" t="e">
        <f t="shared" si="6"/>
        <v>#REF!</v>
      </c>
      <c r="AX25" s="363" t="e">
        <f t="shared" si="19"/>
        <v>#REF!</v>
      </c>
      <c r="AY25" s="373" t="e">
        <f>#REF!+AT25</f>
        <v>#REF!</v>
      </c>
      <c r="AZ25" s="299" t="e">
        <f>#REF!-#REF!</f>
        <v>#REF!</v>
      </c>
      <c r="BA25" s="400" t="e">
        <f>#REF!/#REF!*100-100</f>
        <v>#REF!</v>
      </c>
      <c r="BB25" s="459" t="e">
        <f t="shared" si="7"/>
        <v>#REF!</v>
      </c>
      <c r="BC25" s="401" t="e">
        <f t="shared" si="20"/>
        <v>#REF!</v>
      </c>
      <c r="BD25" s="469" t="e">
        <f>#REF!+AY25</f>
        <v>#REF!</v>
      </c>
      <c r="BE25" s="495" t="e">
        <f>#REF!-#REF!</f>
        <v>#REF!</v>
      </c>
      <c r="BF25" s="489" t="e">
        <f>#REF!/#REF!*100-100</f>
        <v>#REF!</v>
      </c>
      <c r="BG25" s="495" t="e">
        <f t="shared" si="8"/>
        <v>#REF!</v>
      </c>
      <c r="BH25" s="527" t="e">
        <f t="shared" si="21"/>
        <v>#REF!</v>
      </c>
      <c r="BI25" s="552">
        <v>0.5563309999999999</v>
      </c>
      <c r="BJ25" s="553">
        <v>28.78989310090182</v>
      </c>
      <c r="BK25" s="552">
        <v>-7.7935260000000035</v>
      </c>
      <c r="BL25" s="553">
        <v>-27.997807603128038</v>
      </c>
    </row>
    <row r="26" spans="1:64" ht="16.5" customHeight="1" hidden="1">
      <c r="A26" s="47"/>
      <c r="B26" s="210" t="s">
        <v>32</v>
      </c>
      <c r="C26" s="25" t="s">
        <v>16</v>
      </c>
      <c r="D26" s="506">
        <v>0</v>
      </c>
      <c r="E26" s="100">
        <v>0</v>
      </c>
      <c r="F26" s="108">
        <v>0</v>
      </c>
      <c r="G26" s="146"/>
      <c r="H26" s="148">
        <v>0</v>
      </c>
      <c r="I26" s="108">
        <v>0</v>
      </c>
      <c r="J26" s="517" t="e">
        <f>#REF!-#REF!</f>
        <v>#REF!</v>
      </c>
      <c r="K26" s="110">
        <v>0</v>
      </c>
      <c r="L26" s="110" t="e">
        <f>#REF!+#REF!</f>
        <v>#REF!</v>
      </c>
      <c r="M26" s="420" t="e">
        <f>#REF!-#REF!</f>
        <v>#REF!</v>
      </c>
      <c r="N26" s="110">
        <v>0</v>
      </c>
      <c r="O26" s="110" t="e">
        <f t="shared" si="9"/>
        <v>#REF!</v>
      </c>
      <c r="P26" s="110">
        <v>0</v>
      </c>
      <c r="Q26" s="413" t="e">
        <f>#REF!-#REF!</f>
        <v>#REF!</v>
      </c>
      <c r="R26" s="418">
        <v>0</v>
      </c>
      <c r="S26" s="413">
        <v>0</v>
      </c>
      <c r="T26" s="421">
        <v>0</v>
      </c>
      <c r="U26" s="418" t="e">
        <f>#REF!+#REF!</f>
        <v>#REF!</v>
      </c>
      <c r="V26" s="418" t="e">
        <f>#REF!-#REF!</f>
        <v>#REF!</v>
      </c>
      <c r="W26" s="418">
        <v>0</v>
      </c>
      <c r="X26" s="418" t="e">
        <f t="shared" si="11"/>
        <v>#REF!</v>
      </c>
      <c r="Y26" s="418">
        <v>0</v>
      </c>
      <c r="Z26" s="110" t="e">
        <f>#REF!+U26</f>
        <v>#REF!</v>
      </c>
      <c r="AA26" s="110" t="e">
        <f>#REF!-#REF!</f>
        <v>#REF!</v>
      </c>
      <c r="AB26" s="110">
        <v>0</v>
      </c>
      <c r="AC26" s="110" t="e">
        <f t="shared" si="13"/>
        <v>#REF!</v>
      </c>
      <c r="AD26" s="110">
        <v>0</v>
      </c>
      <c r="AE26" s="111" t="e">
        <f>#REF!+Z26</f>
        <v>#REF!</v>
      </c>
      <c r="AF26" s="253" t="e">
        <f>#REF!-#REF!</f>
        <v>#REF!</v>
      </c>
      <c r="AG26" s="254">
        <v>0</v>
      </c>
      <c r="AH26" s="255" t="e">
        <f t="shared" si="15"/>
        <v>#REF!</v>
      </c>
      <c r="AI26" s="259">
        <v>0</v>
      </c>
      <c r="AJ26" s="283" t="e">
        <f>#REF!+AE26</f>
        <v>#REF!</v>
      </c>
      <c r="AK26" s="284" t="e">
        <f>#REF!-#REF!</f>
        <v>#REF!</v>
      </c>
      <c r="AL26" s="285">
        <v>0</v>
      </c>
      <c r="AM26" s="285" t="e">
        <f t="shared" si="4"/>
        <v>#REF!</v>
      </c>
      <c r="AN26" s="287">
        <v>0</v>
      </c>
      <c r="AO26" s="280" t="e">
        <f>#REF!+AJ26</f>
        <v>#REF!</v>
      </c>
      <c r="AP26" s="415" t="e">
        <f>#REF!-#REF!</f>
        <v>#REF!</v>
      </c>
      <c r="AQ26" s="368">
        <v>0</v>
      </c>
      <c r="AR26" s="416" t="e">
        <f t="shared" si="5"/>
        <v>#REF!</v>
      </c>
      <c r="AS26" s="422">
        <v>0</v>
      </c>
      <c r="AT26" s="280" t="e">
        <f>AO26+#REF!</f>
        <v>#REF!</v>
      </c>
      <c r="AU26" s="345" t="e">
        <f>#REF!-#REF!</f>
        <v>#REF!</v>
      </c>
      <c r="AV26" s="357">
        <v>0</v>
      </c>
      <c r="AW26" s="357" t="e">
        <f t="shared" si="6"/>
        <v>#REF!</v>
      </c>
      <c r="AX26" s="318">
        <v>0</v>
      </c>
      <c r="AY26" s="319" t="e">
        <f>#REF!+AT26</f>
        <v>#REF!</v>
      </c>
      <c r="AZ26" s="317" t="e">
        <f>#REF!-#REF!</f>
        <v>#REF!</v>
      </c>
      <c r="BA26" s="400">
        <v>0</v>
      </c>
      <c r="BB26" s="431" t="e">
        <f t="shared" si="7"/>
        <v>#REF!</v>
      </c>
      <c r="BC26" s="432">
        <v>0</v>
      </c>
      <c r="BD26" s="484" t="e">
        <f>#REF!+AY26</f>
        <v>#REF!</v>
      </c>
      <c r="BE26" s="484" t="e">
        <f>#REF!-#REF!</f>
        <v>#REF!</v>
      </c>
      <c r="BF26" s="490">
        <v>0</v>
      </c>
      <c r="BG26" s="484" t="e">
        <f t="shared" si="8"/>
        <v>#REF!</v>
      </c>
      <c r="BH26" s="528">
        <v>0</v>
      </c>
      <c r="BI26" s="554">
        <v>0</v>
      </c>
      <c r="BJ26" s="554">
        <v>0</v>
      </c>
      <c r="BK26" s="554">
        <v>0</v>
      </c>
      <c r="BL26" s="554">
        <v>0</v>
      </c>
    </row>
    <row r="27" spans="1:64" ht="16.5" customHeight="1">
      <c r="A27" s="47"/>
      <c r="B27" s="274" t="s">
        <v>32</v>
      </c>
      <c r="C27" s="28" t="s">
        <v>17</v>
      </c>
      <c r="D27" s="398">
        <v>4.251766</v>
      </c>
      <c r="E27" s="98">
        <v>11.472828</v>
      </c>
      <c r="F27" s="101">
        <v>45.774333</v>
      </c>
      <c r="G27" s="158"/>
      <c r="H27" s="144">
        <v>4.777295</v>
      </c>
      <c r="I27" s="101">
        <v>43.910946</v>
      </c>
      <c r="J27" s="516" t="e">
        <f>#REF!-#REF!</f>
        <v>#REF!</v>
      </c>
      <c r="K27" s="103" t="e">
        <f>#REF!/#REF!*100-100</f>
        <v>#REF!</v>
      </c>
      <c r="L27" s="103" t="e">
        <f>#REF!+#REF!</f>
        <v>#REF!</v>
      </c>
      <c r="M27" s="412" t="e">
        <f>#REF!-#REF!</f>
        <v>#REF!</v>
      </c>
      <c r="N27" s="103" t="e">
        <f>#REF!/#REF!*100-100</f>
        <v>#REF!</v>
      </c>
      <c r="O27" s="103" t="e">
        <f t="shared" si="9"/>
        <v>#REF!</v>
      </c>
      <c r="P27" s="103" t="e">
        <f>F27/L27*100-100</f>
        <v>#REF!</v>
      </c>
      <c r="Q27" s="413" t="e">
        <f>#REF!-#REF!</f>
        <v>#REF!</v>
      </c>
      <c r="R27" s="414" t="e">
        <f>#REF!/#REF!*100-100</f>
        <v>#REF!</v>
      </c>
      <c r="S27" s="413" t="e">
        <f>#REF!-#REF!</f>
        <v>#REF!</v>
      </c>
      <c r="T27" s="414" t="e">
        <f>#REF!/#REF!*100-100</f>
        <v>#REF!</v>
      </c>
      <c r="U27" s="414" t="e">
        <f>#REF!+#REF!</f>
        <v>#REF!</v>
      </c>
      <c r="V27" s="414" t="e">
        <f>#REF!-#REF!</f>
        <v>#REF!</v>
      </c>
      <c r="W27" s="414" t="e">
        <f>#REF!/#REF!*100-100</f>
        <v>#REF!</v>
      </c>
      <c r="X27" s="414" t="e">
        <f t="shared" si="11"/>
        <v>#REF!</v>
      </c>
      <c r="Y27" s="414" t="e">
        <f>F27/U27*100-100</f>
        <v>#REF!</v>
      </c>
      <c r="Z27" s="103" t="e">
        <f>#REF!+U27</f>
        <v>#REF!</v>
      </c>
      <c r="AA27" s="103" t="e">
        <f>#REF!-#REF!</f>
        <v>#REF!</v>
      </c>
      <c r="AB27" s="103" t="e">
        <f>#REF!/#REF!*100-100</f>
        <v>#REF!</v>
      </c>
      <c r="AC27" s="103" t="e">
        <f t="shared" si="13"/>
        <v>#REF!</v>
      </c>
      <c r="AD27" s="103" t="e">
        <f>F27/Z27*100-100</f>
        <v>#REF!</v>
      </c>
      <c r="AE27" s="202" t="e">
        <f>#REF!+Z27</f>
        <v>#REF!</v>
      </c>
      <c r="AF27" s="246" t="e">
        <f>#REF!-#REF!</f>
        <v>#REF!</v>
      </c>
      <c r="AG27" s="247" t="e">
        <f>#REF!/#REF!*100-100</f>
        <v>#REF!</v>
      </c>
      <c r="AH27" s="248" t="e">
        <f t="shared" si="15"/>
        <v>#REF!</v>
      </c>
      <c r="AI27" s="258" t="e">
        <f>F27/AE27*100-100</f>
        <v>#REF!</v>
      </c>
      <c r="AJ27" s="263" t="e">
        <f>#REF!+AE27</f>
        <v>#REF!</v>
      </c>
      <c r="AK27" s="266" t="e">
        <f>#REF!-#REF!</f>
        <v>#REF!</v>
      </c>
      <c r="AL27" s="86" t="e">
        <f>#REF!/#REF!*100-100</f>
        <v>#REF!</v>
      </c>
      <c r="AM27" s="267" t="e">
        <f t="shared" si="4"/>
        <v>#REF!</v>
      </c>
      <c r="AN27" s="286" t="e">
        <f>F27/AJ27*100-100</f>
        <v>#REF!</v>
      </c>
      <c r="AO27" s="347" t="e">
        <f>#REF!+AJ27</f>
        <v>#REF!</v>
      </c>
      <c r="AP27" s="415" t="e">
        <f>#REF!-#REF!</f>
        <v>#REF!</v>
      </c>
      <c r="AQ27" s="416" t="e">
        <f>#REF!/#REF!*100-100</f>
        <v>#REF!</v>
      </c>
      <c r="AR27" s="416" t="e">
        <f t="shared" si="5"/>
        <v>#REF!</v>
      </c>
      <c r="AS27" s="417" t="e">
        <f>F27/AO27*100-100</f>
        <v>#REF!</v>
      </c>
      <c r="AT27" s="347" t="e">
        <f>AO27+#REF!</f>
        <v>#REF!</v>
      </c>
      <c r="AU27" s="344" t="e">
        <f>#REF!-#REF!</f>
        <v>#REF!</v>
      </c>
      <c r="AV27" s="355" t="e">
        <f>#REF!/#REF!*100-100</f>
        <v>#REF!</v>
      </c>
      <c r="AW27" s="340" t="e">
        <f t="shared" si="6"/>
        <v>#REF!</v>
      </c>
      <c r="AX27" s="363" t="e">
        <f>F27/AT27*100-100</f>
        <v>#REF!</v>
      </c>
      <c r="AY27" s="373" t="e">
        <f>#REF!+AT27</f>
        <v>#REF!</v>
      </c>
      <c r="AZ27" s="299" t="e">
        <f>#REF!-#REF!</f>
        <v>#REF!</v>
      </c>
      <c r="BA27" s="400" t="e">
        <f>#REF!/#REF!*100-100</f>
        <v>#REF!</v>
      </c>
      <c r="BB27" s="459" t="e">
        <f t="shared" si="7"/>
        <v>#REF!</v>
      </c>
      <c r="BC27" s="401" t="e">
        <f>F27/AY27*100-100</f>
        <v>#REF!</v>
      </c>
      <c r="BD27" s="469" t="e">
        <f>#REF!+AY27</f>
        <v>#REF!</v>
      </c>
      <c r="BE27" s="495" t="e">
        <f>#REF!-#REF!</f>
        <v>#REF!</v>
      </c>
      <c r="BF27" s="489" t="e">
        <f>#REF!/#REF!*100-100</f>
        <v>#REF!</v>
      </c>
      <c r="BG27" s="495" t="e">
        <f t="shared" si="8"/>
        <v>#REF!</v>
      </c>
      <c r="BH27" s="527" t="e">
        <f>F27/BD27*100-100</f>
        <v>#REF!</v>
      </c>
      <c r="BI27" s="552">
        <v>-0.5255289999999997</v>
      </c>
      <c r="BJ27" s="553">
        <v>-11.000555753831392</v>
      </c>
      <c r="BK27" s="552">
        <v>1.863386999999996</v>
      </c>
      <c r="BL27" s="553">
        <v>4.2435592255288554</v>
      </c>
    </row>
    <row r="28" spans="1:64" ht="14.25" customHeight="1">
      <c r="A28" s="47"/>
      <c r="B28" s="274" t="s">
        <v>33</v>
      </c>
      <c r="C28" s="25" t="s">
        <v>3</v>
      </c>
      <c r="D28" s="398">
        <v>0.088706</v>
      </c>
      <c r="E28" s="98">
        <v>0.19642500000000002</v>
      </c>
      <c r="F28" s="101">
        <v>1.745746</v>
      </c>
      <c r="G28" s="146"/>
      <c r="H28" s="144">
        <v>0.111404</v>
      </c>
      <c r="I28" s="101">
        <v>2.0706830000000003</v>
      </c>
      <c r="J28" s="516" t="e">
        <f>#REF!-#REF!</f>
        <v>#REF!</v>
      </c>
      <c r="K28" s="103" t="e">
        <f>#REF!/#REF!*100-100</f>
        <v>#REF!</v>
      </c>
      <c r="L28" s="103" t="e">
        <f>#REF!+#REF!</f>
        <v>#REF!</v>
      </c>
      <c r="M28" s="412" t="e">
        <f>#REF!-#REF!</f>
        <v>#REF!</v>
      </c>
      <c r="N28" s="103" t="e">
        <f>#REF!/#REF!*100-100</f>
        <v>#REF!</v>
      </c>
      <c r="O28" s="103" t="e">
        <f t="shared" si="9"/>
        <v>#REF!</v>
      </c>
      <c r="P28" s="103" t="e">
        <f>F28/L28*100-100</f>
        <v>#REF!</v>
      </c>
      <c r="Q28" s="423" t="e">
        <f>#REF!-#REF!</f>
        <v>#REF!</v>
      </c>
      <c r="R28" s="414" t="e">
        <f>#REF!/#REF!*100-100</f>
        <v>#REF!</v>
      </c>
      <c r="S28" s="413" t="e">
        <f>#REF!-#REF!</f>
        <v>#REF!</v>
      </c>
      <c r="T28" s="414" t="e">
        <f>#REF!/#REF!*100-100</f>
        <v>#REF!</v>
      </c>
      <c r="U28" s="414" t="e">
        <f>#REF!+#REF!</f>
        <v>#REF!</v>
      </c>
      <c r="V28" s="414" t="e">
        <f>#REF!-#REF!</f>
        <v>#REF!</v>
      </c>
      <c r="W28" s="414" t="e">
        <f>#REF!/#REF!*100-100</f>
        <v>#REF!</v>
      </c>
      <c r="X28" s="414" t="e">
        <f t="shared" si="11"/>
        <v>#REF!</v>
      </c>
      <c r="Y28" s="414" t="e">
        <f>F28/U28*100-100</f>
        <v>#REF!</v>
      </c>
      <c r="Z28" s="103" t="e">
        <f>#REF!+U28</f>
        <v>#REF!</v>
      </c>
      <c r="AA28" s="103" t="e">
        <f>#REF!-#REF!</f>
        <v>#REF!</v>
      </c>
      <c r="AB28" s="103" t="e">
        <f>#REF!/#REF!*100-100</f>
        <v>#REF!</v>
      </c>
      <c r="AC28" s="103" t="e">
        <f t="shared" si="13"/>
        <v>#REF!</v>
      </c>
      <c r="AD28" s="103" t="e">
        <f>F28/Z28*100-100</f>
        <v>#REF!</v>
      </c>
      <c r="AE28" s="202" t="e">
        <f>#REF!+Z28</f>
        <v>#REF!</v>
      </c>
      <c r="AF28" s="246" t="e">
        <f>#REF!-#REF!</f>
        <v>#REF!</v>
      </c>
      <c r="AG28" s="247" t="e">
        <f>#REF!/#REF!*100-100</f>
        <v>#REF!</v>
      </c>
      <c r="AH28" s="248" t="e">
        <f t="shared" si="15"/>
        <v>#REF!</v>
      </c>
      <c r="AI28" s="258" t="e">
        <f>F28/AE28*100-100</f>
        <v>#REF!</v>
      </c>
      <c r="AJ28" s="263" t="e">
        <f>#REF!+AE28</f>
        <v>#REF!</v>
      </c>
      <c r="AK28" s="266" t="e">
        <f>#REF!-#REF!</f>
        <v>#REF!</v>
      </c>
      <c r="AL28" s="86" t="e">
        <f>#REF!/#REF!*100-100</f>
        <v>#REF!</v>
      </c>
      <c r="AM28" s="267" t="e">
        <f t="shared" si="4"/>
        <v>#REF!</v>
      </c>
      <c r="AN28" s="286" t="e">
        <f>F28/AJ28*100-100</f>
        <v>#REF!</v>
      </c>
      <c r="AO28" s="347" t="e">
        <f>#REF!+AJ28</f>
        <v>#REF!</v>
      </c>
      <c r="AP28" s="415" t="e">
        <f>#REF!-#REF!</f>
        <v>#REF!</v>
      </c>
      <c r="AQ28" s="416" t="e">
        <f>#REF!/#REF!*100-100</f>
        <v>#REF!</v>
      </c>
      <c r="AR28" s="416" t="e">
        <f t="shared" si="5"/>
        <v>#REF!</v>
      </c>
      <c r="AS28" s="417" t="e">
        <f>F28/AO28*100-100</f>
        <v>#REF!</v>
      </c>
      <c r="AT28" s="347" t="e">
        <f>AO28+#REF!</f>
        <v>#REF!</v>
      </c>
      <c r="AU28" s="344" t="e">
        <f>#REF!-#REF!</f>
        <v>#REF!</v>
      </c>
      <c r="AV28" s="355" t="e">
        <f>#REF!/#REF!*100-100</f>
        <v>#REF!</v>
      </c>
      <c r="AW28" s="340" t="e">
        <f t="shared" si="6"/>
        <v>#REF!</v>
      </c>
      <c r="AX28" s="363" t="e">
        <f>F28/AT28*100-100</f>
        <v>#REF!</v>
      </c>
      <c r="AY28" s="373" t="e">
        <f>#REF!+AT28</f>
        <v>#REF!</v>
      </c>
      <c r="AZ28" s="299" t="e">
        <f>#REF!-#REF!</f>
        <v>#REF!</v>
      </c>
      <c r="BA28" s="400" t="e">
        <f>#REF!/#REF!*100-100</f>
        <v>#REF!</v>
      </c>
      <c r="BB28" s="459" t="e">
        <f t="shared" si="7"/>
        <v>#REF!</v>
      </c>
      <c r="BC28" s="401" t="e">
        <f>F28/AY28*100-100</f>
        <v>#REF!</v>
      </c>
      <c r="BD28" s="469" t="e">
        <f>#REF!+AY28</f>
        <v>#REF!</v>
      </c>
      <c r="BE28" s="495" t="e">
        <f>#REF!-#REF!</f>
        <v>#REF!</v>
      </c>
      <c r="BF28" s="489" t="e">
        <f>#REF!/#REF!*100-100</f>
        <v>#REF!</v>
      </c>
      <c r="BG28" s="495" t="e">
        <f t="shared" si="8"/>
        <v>#REF!</v>
      </c>
      <c r="BH28" s="527" t="e">
        <f>F28/BD28*100-100</f>
        <v>#REF!</v>
      </c>
      <c r="BI28" s="552">
        <v>-0.02269800000000001</v>
      </c>
      <c r="BJ28" s="553">
        <v>-20.374492836881984</v>
      </c>
      <c r="BK28" s="552">
        <v>-0.32493700000000025</v>
      </c>
      <c r="BL28" s="553">
        <v>-15.692261925171564</v>
      </c>
    </row>
    <row r="29" spans="1:64" ht="15.75" customHeight="1">
      <c r="A29" s="46"/>
      <c r="B29" s="273" t="s">
        <v>34</v>
      </c>
      <c r="C29" s="476" t="s">
        <v>144</v>
      </c>
      <c r="D29" s="506">
        <v>0</v>
      </c>
      <c r="E29" s="98">
        <v>0</v>
      </c>
      <c r="F29" s="101">
        <v>0.7718499999999999</v>
      </c>
      <c r="G29" s="150"/>
      <c r="H29" s="144">
        <v>0.153523</v>
      </c>
      <c r="I29" s="101">
        <v>1.665703</v>
      </c>
      <c r="J29" s="517" t="e">
        <f>#REF!-#REF!</f>
        <v>#REF!</v>
      </c>
      <c r="K29" s="103" t="e">
        <f>#REF!/#REF!*100-100</f>
        <v>#REF!</v>
      </c>
      <c r="L29" s="103" t="e">
        <f>#REF!+#REF!</f>
        <v>#REF!</v>
      </c>
      <c r="M29" s="412" t="e">
        <f>#REF!-#REF!</f>
        <v>#REF!</v>
      </c>
      <c r="N29" s="103" t="e">
        <f>#REF!/#REF!*100-100</f>
        <v>#REF!</v>
      </c>
      <c r="O29" s="103" t="e">
        <f t="shared" si="9"/>
        <v>#REF!</v>
      </c>
      <c r="P29" s="103" t="e">
        <f>F29/L29*100-100</f>
        <v>#REF!</v>
      </c>
      <c r="Q29" s="413" t="e">
        <f>#REF!-#REF!</f>
        <v>#REF!</v>
      </c>
      <c r="R29" s="414" t="e">
        <f>#REF!/#REF!*100-100</f>
        <v>#REF!</v>
      </c>
      <c r="S29" s="413" t="e">
        <f>#REF!-#REF!</f>
        <v>#REF!</v>
      </c>
      <c r="T29" s="414" t="e">
        <f>#REF!/#REF!*100-100</f>
        <v>#REF!</v>
      </c>
      <c r="U29" s="414" t="e">
        <f>#REF!+#REF!</f>
        <v>#REF!</v>
      </c>
      <c r="V29" s="414" t="e">
        <f>#REF!-#REF!</f>
        <v>#REF!</v>
      </c>
      <c r="W29" s="414" t="e">
        <f>#REF!/#REF!*100-100</f>
        <v>#REF!</v>
      </c>
      <c r="X29" s="414" t="e">
        <f t="shared" si="11"/>
        <v>#REF!</v>
      </c>
      <c r="Y29" s="414" t="e">
        <f>F29/U29*100-100</f>
        <v>#REF!</v>
      </c>
      <c r="Z29" s="103" t="e">
        <f>#REF!+U29</f>
        <v>#REF!</v>
      </c>
      <c r="AA29" s="103" t="e">
        <f>#REF!-#REF!</f>
        <v>#REF!</v>
      </c>
      <c r="AB29" s="103" t="e">
        <f>#REF!/#REF!*100-100</f>
        <v>#REF!</v>
      </c>
      <c r="AC29" s="103" t="e">
        <f t="shared" si="13"/>
        <v>#REF!</v>
      </c>
      <c r="AD29" s="103" t="e">
        <f>F29/Z29*100-100</f>
        <v>#REF!</v>
      </c>
      <c r="AE29" s="202" t="e">
        <f>#REF!+Z29</f>
        <v>#REF!</v>
      </c>
      <c r="AF29" s="246" t="e">
        <f>#REF!-#REF!</f>
        <v>#REF!</v>
      </c>
      <c r="AG29" s="247" t="e">
        <f>#REF!/#REF!*100-100</f>
        <v>#REF!</v>
      </c>
      <c r="AH29" s="248" t="e">
        <f t="shared" si="15"/>
        <v>#REF!</v>
      </c>
      <c r="AI29" s="258" t="e">
        <f>F29/AE29*100-100</f>
        <v>#REF!</v>
      </c>
      <c r="AJ29" s="263" t="e">
        <f>#REF!+AE29</f>
        <v>#REF!</v>
      </c>
      <c r="AK29" s="266" t="e">
        <f>#REF!-#REF!</f>
        <v>#REF!</v>
      </c>
      <c r="AL29" s="86" t="e">
        <f>#REF!/#REF!*100-100</f>
        <v>#REF!</v>
      </c>
      <c r="AM29" s="267" t="e">
        <f t="shared" si="4"/>
        <v>#REF!</v>
      </c>
      <c r="AN29" s="286" t="e">
        <f>F29/AJ29*100-100</f>
        <v>#REF!</v>
      </c>
      <c r="AO29" s="347" t="e">
        <f>#REF!+AJ29</f>
        <v>#REF!</v>
      </c>
      <c r="AP29" s="415" t="e">
        <f>#REF!-#REF!</f>
        <v>#REF!</v>
      </c>
      <c r="AQ29" s="416" t="e">
        <f>#REF!/#REF!*100-100</f>
        <v>#REF!</v>
      </c>
      <c r="AR29" s="416" t="e">
        <f t="shared" si="5"/>
        <v>#REF!</v>
      </c>
      <c r="AS29" s="417" t="e">
        <f>F29/AO29*100-100</f>
        <v>#REF!</v>
      </c>
      <c r="AT29" s="347" t="e">
        <f>AO29+#REF!</f>
        <v>#REF!</v>
      </c>
      <c r="AU29" s="344" t="e">
        <f>#REF!-#REF!</f>
        <v>#REF!</v>
      </c>
      <c r="AV29" s="355" t="e">
        <f>#REF!/#REF!*100-100</f>
        <v>#REF!</v>
      </c>
      <c r="AW29" s="340" t="e">
        <f t="shared" si="6"/>
        <v>#REF!</v>
      </c>
      <c r="AX29" s="363" t="e">
        <f>F29/AT29*100-100</f>
        <v>#REF!</v>
      </c>
      <c r="AY29" s="373" t="e">
        <f>#REF!+AT29</f>
        <v>#REF!</v>
      </c>
      <c r="AZ29" s="299" t="e">
        <f>#REF!-#REF!</f>
        <v>#REF!</v>
      </c>
      <c r="BA29" s="400" t="e">
        <f>#REF!/#REF!*100-100</f>
        <v>#REF!</v>
      </c>
      <c r="BB29" s="459" t="e">
        <f t="shared" si="7"/>
        <v>#REF!</v>
      </c>
      <c r="BC29" s="401" t="e">
        <f>F29/AY29*100-100</f>
        <v>#REF!</v>
      </c>
      <c r="BD29" s="469" t="e">
        <f>#REF!+AY29</f>
        <v>#REF!</v>
      </c>
      <c r="BE29" s="495" t="e">
        <f>#REF!-#REF!</f>
        <v>#REF!</v>
      </c>
      <c r="BF29" s="489" t="e">
        <f>#REF!/#REF!*100-100</f>
        <v>#REF!</v>
      </c>
      <c r="BG29" s="495" t="e">
        <f t="shared" si="8"/>
        <v>#REF!</v>
      </c>
      <c r="BH29" s="527" t="e">
        <f>F29/BD29*100-100</f>
        <v>#REF!</v>
      </c>
      <c r="BI29" s="552">
        <v>-0.153523</v>
      </c>
      <c r="BJ29" s="553">
        <v>-100</v>
      </c>
      <c r="BK29" s="552">
        <v>-0.893853</v>
      </c>
      <c r="BL29" s="553">
        <v>-53.66220748836978</v>
      </c>
    </row>
    <row r="30" spans="1:64" ht="15.75" customHeight="1">
      <c r="A30" s="46"/>
      <c r="B30" s="273" t="s">
        <v>35</v>
      </c>
      <c r="C30" s="476" t="s">
        <v>148</v>
      </c>
      <c r="D30" s="398">
        <v>0.161359</v>
      </c>
      <c r="E30" s="98">
        <v>0.44801</v>
      </c>
      <c r="F30" s="101">
        <v>0.875589</v>
      </c>
      <c r="G30" s="150"/>
      <c r="H30" s="148">
        <v>0</v>
      </c>
      <c r="I30" s="120">
        <v>0</v>
      </c>
      <c r="J30" s="518"/>
      <c r="K30" s="275"/>
      <c r="L30" s="275"/>
      <c r="M30" s="424"/>
      <c r="N30" s="275"/>
      <c r="O30" s="275"/>
      <c r="P30" s="275"/>
      <c r="Q30" s="425"/>
      <c r="R30" s="425"/>
      <c r="S30" s="425"/>
      <c r="T30" s="425"/>
      <c r="U30" s="425"/>
      <c r="V30" s="425"/>
      <c r="W30" s="425"/>
      <c r="X30" s="425"/>
      <c r="Y30" s="425"/>
      <c r="Z30" s="275"/>
      <c r="AA30" s="275"/>
      <c r="AB30" s="275"/>
      <c r="AC30" s="275"/>
      <c r="AD30" s="275"/>
      <c r="AE30" s="276"/>
      <c r="AF30" s="277"/>
      <c r="AG30" s="276"/>
      <c r="AH30" s="278"/>
      <c r="AI30" s="279"/>
      <c r="AJ30" s="280">
        <v>0</v>
      </c>
      <c r="AK30" s="266" t="e">
        <f>#REF!-#REF!</f>
        <v>#REF!</v>
      </c>
      <c r="AL30" s="285">
        <v>0</v>
      </c>
      <c r="AM30" s="267">
        <f t="shared" si="4"/>
        <v>0.875589</v>
      </c>
      <c r="AN30" s="288">
        <v>0</v>
      </c>
      <c r="AO30" s="280" t="e">
        <f>#REF!+AJ30</f>
        <v>#REF!</v>
      </c>
      <c r="AP30" s="415" t="e">
        <f>#REF!-#REF!</f>
        <v>#REF!</v>
      </c>
      <c r="AQ30" s="419">
        <v>0</v>
      </c>
      <c r="AR30" s="416" t="e">
        <f t="shared" si="5"/>
        <v>#REF!</v>
      </c>
      <c r="AS30" s="426">
        <v>0</v>
      </c>
      <c r="AT30" s="280" t="e">
        <f>AO30+#REF!</f>
        <v>#REF!</v>
      </c>
      <c r="AU30" s="344" t="e">
        <f>#REF!-#REF!</f>
        <v>#REF!</v>
      </c>
      <c r="AV30" s="358">
        <v>0</v>
      </c>
      <c r="AW30" s="340" t="e">
        <f t="shared" si="6"/>
        <v>#REF!</v>
      </c>
      <c r="AX30" s="365">
        <v>0</v>
      </c>
      <c r="AY30" s="319" t="e">
        <f>#REF!+AT30</f>
        <v>#REF!</v>
      </c>
      <c r="AZ30" s="299" t="e">
        <f>#REF!-#REF!</f>
        <v>#REF!</v>
      </c>
      <c r="BA30" s="403">
        <v>0</v>
      </c>
      <c r="BB30" s="459" t="e">
        <f t="shared" si="7"/>
        <v>#REF!</v>
      </c>
      <c r="BC30" s="408">
        <v>0</v>
      </c>
      <c r="BD30" s="484" t="e">
        <f>#REF!+AY30</f>
        <v>#REF!</v>
      </c>
      <c r="BE30" s="495" t="e">
        <f>#REF!-#REF!</f>
        <v>#REF!</v>
      </c>
      <c r="BF30" s="491">
        <v>0</v>
      </c>
      <c r="BG30" s="495" t="e">
        <f t="shared" si="8"/>
        <v>#REF!</v>
      </c>
      <c r="BH30" s="529">
        <v>0</v>
      </c>
      <c r="BI30" s="552">
        <v>0.161359</v>
      </c>
      <c r="BJ30" s="555">
        <v>0</v>
      </c>
      <c r="BK30" s="552">
        <v>0.875589</v>
      </c>
      <c r="BL30" s="555">
        <v>0</v>
      </c>
    </row>
    <row r="31" spans="1:64" s="4" customFormat="1" ht="18" customHeight="1">
      <c r="A31" s="48"/>
      <c r="B31" s="215" t="s">
        <v>36</v>
      </c>
      <c r="C31" s="477" t="s">
        <v>159</v>
      </c>
      <c r="D31" s="177">
        <v>0</v>
      </c>
      <c r="E31" s="98">
        <v>0</v>
      </c>
      <c r="F31" s="101">
        <v>0.179692</v>
      </c>
      <c r="G31" s="152"/>
      <c r="H31" s="153">
        <v>0.028014</v>
      </c>
      <c r="I31" s="101">
        <v>0.259525</v>
      </c>
      <c r="J31" s="517" t="e">
        <f>#REF!-#REF!</f>
        <v>#REF!</v>
      </c>
      <c r="K31" s="103" t="e">
        <f>#REF!/#REF!*100-100</f>
        <v>#REF!</v>
      </c>
      <c r="L31" s="103" t="e">
        <f>#REF!+#REF!</f>
        <v>#REF!</v>
      </c>
      <c r="M31" s="427" t="e">
        <f>#REF!-#REF!</f>
        <v>#REF!</v>
      </c>
      <c r="N31" s="103" t="e">
        <f>#REF!/#REF!*100-100</f>
        <v>#REF!</v>
      </c>
      <c r="O31" s="103" t="e">
        <f aca="true" t="shared" si="22" ref="O31:O40">F31-L31</f>
        <v>#REF!</v>
      </c>
      <c r="P31" s="103" t="e">
        <f aca="true" t="shared" si="23" ref="P31:P36">F31/L31*100-100</f>
        <v>#REF!</v>
      </c>
      <c r="Q31" s="413" t="e">
        <f>#REF!-#REF!</f>
        <v>#REF!</v>
      </c>
      <c r="R31" s="414" t="e">
        <f>#REF!/#REF!*100-100</f>
        <v>#REF!</v>
      </c>
      <c r="S31" s="413" t="e">
        <f>#REF!-#REF!</f>
        <v>#REF!</v>
      </c>
      <c r="T31" s="414" t="e">
        <f>#REF!/#REF!*100-100</f>
        <v>#REF!</v>
      </c>
      <c r="U31" s="414" t="e">
        <f>#REF!+#REF!</f>
        <v>#REF!</v>
      </c>
      <c r="V31" s="414" t="e">
        <f>#REF!-#REF!</f>
        <v>#REF!</v>
      </c>
      <c r="W31" s="414" t="e">
        <f>#REF!/#REF!*100-100</f>
        <v>#REF!</v>
      </c>
      <c r="X31" s="414" t="e">
        <f aca="true" t="shared" si="24" ref="X31:X40">F31-U31</f>
        <v>#REF!</v>
      </c>
      <c r="Y31" s="414" t="e">
        <f aca="true" t="shared" si="25" ref="Y31:Y36">F31/U31*100-100</f>
        <v>#REF!</v>
      </c>
      <c r="Z31" s="103" t="e">
        <f>#REF!+U31</f>
        <v>#REF!</v>
      </c>
      <c r="AA31" s="103" t="e">
        <f>#REF!-#REF!</f>
        <v>#REF!</v>
      </c>
      <c r="AB31" s="103" t="e">
        <f>#REF!/#REF!*100-100</f>
        <v>#REF!</v>
      </c>
      <c r="AC31" s="103" t="e">
        <f aca="true" t="shared" si="26" ref="AC31:AC40">F31-Z31</f>
        <v>#REF!</v>
      </c>
      <c r="AD31" s="103" t="e">
        <f aca="true" t="shared" si="27" ref="AD31:AD36">F31/Z31*100-100</f>
        <v>#REF!</v>
      </c>
      <c r="AE31" s="202" t="e">
        <f>#REF!+Z31</f>
        <v>#REF!</v>
      </c>
      <c r="AF31" s="246" t="e">
        <f>#REF!-#REF!</f>
        <v>#REF!</v>
      </c>
      <c r="AG31" s="247" t="e">
        <f>#REF!/#REF!*100-100</f>
        <v>#REF!</v>
      </c>
      <c r="AH31" s="248" t="e">
        <f aca="true" t="shared" si="28" ref="AH31:AH40">F31-AE31</f>
        <v>#REF!</v>
      </c>
      <c r="AI31" s="258" t="e">
        <f aca="true" t="shared" si="29" ref="AI31:AI36">F31/AE31*100-100</f>
        <v>#REF!</v>
      </c>
      <c r="AJ31" s="263" t="e">
        <f>#REF!+AE31</f>
        <v>#REF!</v>
      </c>
      <c r="AK31" s="266" t="e">
        <f>#REF!-#REF!</f>
        <v>#REF!</v>
      </c>
      <c r="AL31" s="86" t="e">
        <f>#REF!/#REF!*100-100</f>
        <v>#REF!</v>
      </c>
      <c r="AM31" s="267" t="e">
        <f t="shared" si="4"/>
        <v>#REF!</v>
      </c>
      <c r="AN31" s="286" t="e">
        <f aca="true" t="shared" si="30" ref="AN31:AN36">F31/AJ31*100-100</f>
        <v>#REF!</v>
      </c>
      <c r="AO31" s="347" t="e">
        <f>#REF!+AJ31</f>
        <v>#REF!</v>
      </c>
      <c r="AP31" s="415" t="e">
        <f>#REF!-#REF!</f>
        <v>#REF!</v>
      </c>
      <c r="AQ31" s="416" t="e">
        <f>#REF!/#REF!*100-100</f>
        <v>#REF!</v>
      </c>
      <c r="AR31" s="416" t="e">
        <f t="shared" si="5"/>
        <v>#REF!</v>
      </c>
      <c r="AS31" s="417" t="e">
        <f aca="true" t="shared" si="31" ref="AS31:AS36">F31/AO31*100-100</f>
        <v>#REF!</v>
      </c>
      <c r="AT31" s="347" t="e">
        <f>AO31+#REF!</f>
        <v>#REF!</v>
      </c>
      <c r="AU31" s="344" t="e">
        <f>#REF!-#REF!</f>
        <v>#REF!</v>
      </c>
      <c r="AV31" s="355" t="e">
        <f>#REF!/#REF!*100-100</f>
        <v>#REF!</v>
      </c>
      <c r="AW31" s="340" t="e">
        <f t="shared" si="6"/>
        <v>#REF!</v>
      </c>
      <c r="AX31" s="363" t="e">
        <f aca="true" t="shared" si="32" ref="AX31:AX36">F31/AT31*100-100</f>
        <v>#REF!</v>
      </c>
      <c r="AY31" s="373" t="e">
        <f>#REF!+AT31</f>
        <v>#REF!</v>
      </c>
      <c r="AZ31" s="299" t="e">
        <f>#REF!-#REF!</f>
        <v>#REF!</v>
      </c>
      <c r="BA31" s="400" t="e">
        <f>#REF!/#REF!*100-100</f>
        <v>#REF!</v>
      </c>
      <c r="BB31" s="459" t="e">
        <f t="shared" si="7"/>
        <v>#REF!</v>
      </c>
      <c r="BC31" s="401" t="e">
        <f aca="true" t="shared" si="33" ref="BC31:BC36">F31/AY31*100-100</f>
        <v>#REF!</v>
      </c>
      <c r="BD31" s="469" t="e">
        <f>#REF!+AY31</f>
        <v>#REF!</v>
      </c>
      <c r="BE31" s="495" t="e">
        <f>#REF!-#REF!</f>
        <v>#REF!</v>
      </c>
      <c r="BF31" s="489" t="e">
        <f>#REF!/#REF!*100-100</f>
        <v>#REF!</v>
      </c>
      <c r="BG31" s="495" t="e">
        <f t="shared" si="8"/>
        <v>#REF!</v>
      </c>
      <c r="BH31" s="527" t="e">
        <f aca="true" t="shared" si="34" ref="BH31:BH36">F31/BD31*100-100</f>
        <v>#REF!</v>
      </c>
      <c r="BI31" s="552">
        <v>-0.028014</v>
      </c>
      <c r="BJ31" s="553">
        <v>-100</v>
      </c>
      <c r="BK31" s="552">
        <v>-0.07983300000000002</v>
      </c>
      <c r="BL31" s="553">
        <v>-30.76119834312688</v>
      </c>
    </row>
    <row r="32" spans="1:64" ht="19.5" customHeight="1">
      <c r="A32" s="47"/>
      <c r="B32" s="274" t="s">
        <v>93</v>
      </c>
      <c r="C32" s="25" t="s">
        <v>37</v>
      </c>
      <c r="D32" s="398">
        <v>1.1974</v>
      </c>
      <c r="E32" s="98">
        <v>3.907254</v>
      </c>
      <c r="F32" s="101">
        <v>17.017676</v>
      </c>
      <c r="G32" s="146"/>
      <c r="H32" s="144">
        <v>1.152322</v>
      </c>
      <c r="I32" s="101">
        <v>14.492429999999999</v>
      </c>
      <c r="J32" s="516" t="e">
        <f>#REF!-#REF!</f>
        <v>#REF!</v>
      </c>
      <c r="K32" s="103" t="e">
        <f>#REF!/#REF!*100-100</f>
        <v>#REF!</v>
      </c>
      <c r="L32" s="103" t="e">
        <f>#REF!+#REF!</f>
        <v>#REF!</v>
      </c>
      <c r="M32" s="412" t="e">
        <f>#REF!-#REF!</f>
        <v>#REF!</v>
      </c>
      <c r="N32" s="103" t="e">
        <f>#REF!/#REF!*100-100</f>
        <v>#REF!</v>
      </c>
      <c r="O32" s="103" t="e">
        <f t="shared" si="22"/>
        <v>#REF!</v>
      </c>
      <c r="P32" s="103" t="e">
        <f t="shared" si="23"/>
        <v>#REF!</v>
      </c>
      <c r="Q32" s="413" t="e">
        <f>#REF!-#REF!</f>
        <v>#REF!</v>
      </c>
      <c r="R32" s="414" t="e">
        <f>#REF!/#REF!*100-100</f>
        <v>#REF!</v>
      </c>
      <c r="S32" s="413" t="e">
        <f>#REF!-#REF!</f>
        <v>#REF!</v>
      </c>
      <c r="T32" s="414" t="e">
        <f>#REF!/#REF!*100-100</f>
        <v>#REF!</v>
      </c>
      <c r="U32" s="414" t="e">
        <f>#REF!+#REF!</f>
        <v>#REF!</v>
      </c>
      <c r="V32" s="414" t="e">
        <f>#REF!-#REF!</f>
        <v>#REF!</v>
      </c>
      <c r="W32" s="414" t="e">
        <f>#REF!/#REF!*100-100</f>
        <v>#REF!</v>
      </c>
      <c r="X32" s="414" t="e">
        <f t="shared" si="24"/>
        <v>#REF!</v>
      </c>
      <c r="Y32" s="414" t="e">
        <f t="shared" si="25"/>
        <v>#REF!</v>
      </c>
      <c r="Z32" s="103" t="e">
        <f>#REF!+U32</f>
        <v>#REF!</v>
      </c>
      <c r="AA32" s="103" t="e">
        <f>#REF!-#REF!</f>
        <v>#REF!</v>
      </c>
      <c r="AB32" s="103" t="e">
        <f>#REF!/#REF!*100-100</f>
        <v>#REF!</v>
      </c>
      <c r="AC32" s="103" t="e">
        <f t="shared" si="26"/>
        <v>#REF!</v>
      </c>
      <c r="AD32" s="103" t="e">
        <f t="shared" si="27"/>
        <v>#REF!</v>
      </c>
      <c r="AE32" s="202" t="e">
        <f>#REF!+Z32</f>
        <v>#REF!</v>
      </c>
      <c r="AF32" s="246" t="e">
        <f>#REF!-#REF!</f>
        <v>#REF!</v>
      </c>
      <c r="AG32" s="247" t="e">
        <f>#REF!/#REF!*100-100</f>
        <v>#REF!</v>
      </c>
      <c r="AH32" s="248" t="e">
        <f t="shared" si="28"/>
        <v>#REF!</v>
      </c>
      <c r="AI32" s="258" t="e">
        <f t="shared" si="29"/>
        <v>#REF!</v>
      </c>
      <c r="AJ32" s="263" t="e">
        <f>#REF!+AE32</f>
        <v>#REF!</v>
      </c>
      <c r="AK32" s="266" t="e">
        <f>#REF!-#REF!</f>
        <v>#REF!</v>
      </c>
      <c r="AL32" s="86" t="e">
        <f>#REF!/#REF!*100-100</f>
        <v>#REF!</v>
      </c>
      <c r="AM32" s="267" t="e">
        <f t="shared" si="4"/>
        <v>#REF!</v>
      </c>
      <c r="AN32" s="286" t="e">
        <f t="shared" si="30"/>
        <v>#REF!</v>
      </c>
      <c r="AO32" s="347" t="e">
        <f>#REF!+AJ32</f>
        <v>#REF!</v>
      </c>
      <c r="AP32" s="415" t="e">
        <f>#REF!-#REF!</f>
        <v>#REF!</v>
      </c>
      <c r="AQ32" s="416" t="e">
        <f>#REF!/#REF!*100-100</f>
        <v>#REF!</v>
      </c>
      <c r="AR32" s="416" t="e">
        <f t="shared" si="5"/>
        <v>#REF!</v>
      </c>
      <c r="AS32" s="417" t="e">
        <f t="shared" si="31"/>
        <v>#REF!</v>
      </c>
      <c r="AT32" s="347" t="e">
        <f>AO32+#REF!</f>
        <v>#REF!</v>
      </c>
      <c r="AU32" s="344" t="e">
        <f>#REF!-#REF!</f>
        <v>#REF!</v>
      </c>
      <c r="AV32" s="355" t="e">
        <f>#REF!/#REF!*100-100</f>
        <v>#REF!</v>
      </c>
      <c r="AW32" s="340" t="e">
        <f t="shared" si="6"/>
        <v>#REF!</v>
      </c>
      <c r="AX32" s="363" t="e">
        <f t="shared" si="32"/>
        <v>#REF!</v>
      </c>
      <c r="AY32" s="373" t="e">
        <f>#REF!+AT32</f>
        <v>#REF!</v>
      </c>
      <c r="AZ32" s="299" t="e">
        <f>#REF!-#REF!</f>
        <v>#REF!</v>
      </c>
      <c r="BA32" s="400" t="e">
        <f>#REF!/#REF!*100-100</f>
        <v>#REF!</v>
      </c>
      <c r="BB32" s="459" t="e">
        <f t="shared" si="7"/>
        <v>#REF!</v>
      </c>
      <c r="BC32" s="401" t="e">
        <f t="shared" si="33"/>
        <v>#REF!</v>
      </c>
      <c r="BD32" s="469" t="e">
        <f>#REF!+AY32</f>
        <v>#REF!</v>
      </c>
      <c r="BE32" s="495" t="e">
        <f>#REF!-#REF!</f>
        <v>#REF!</v>
      </c>
      <c r="BF32" s="489" t="e">
        <f>#REF!/#REF!*100-100</f>
        <v>#REF!</v>
      </c>
      <c r="BG32" s="495" t="e">
        <f t="shared" si="8"/>
        <v>#REF!</v>
      </c>
      <c r="BH32" s="527" t="e">
        <f t="shared" si="34"/>
        <v>#REF!</v>
      </c>
      <c r="BI32" s="552">
        <v>0.04507799999999995</v>
      </c>
      <c r="BJ32" s="553">
        <v>3.911927395294029</v>
      </c>
      <c r="BK32" s="552">
        <v>2.5252460000000028</v>
      </c>
      <c r="BL32" s="553">
        <v>17.42458649101637</v>
      </c>
    </row>
    <row r="33" spans="1:65" s="61" customFormat="1" ht="33.75" customHeight="1">
      <c r="A33" s="59">
        <v>3</v>
      </c>
      <c r="B33" s="576" t="s">
        <v>87</v>
      </c>
      <c r="C33" s="576"/>
      <c r="D33" s="157">
        <v>2.555756000000022</v>
      </c>
      <c r="E33" s="116">
        <v>6.720712999999988</v>
      </c>
      <c r="F33" s="201">
        <v>31.75268299999997</v>
      </c>
      <c r="G33" s="321"/>
      <c r="H33" s="157">
        <v>2.753745999999973</v>
      </c>
      <c r="I33" s="201">
        <v>31.059139899999863</v>
      </c>
      <c r="J33" s="159" t="e">
        <f>#REF!-#REF!</f>
        <v>#REF!</v>
      </c>
      <c r="K33" s="116" t="e">
        <f>#REF!/#REF!*100-100</f>
        <v>#REF!</v>
      </c>
      <c r="L33" s="116" t="e">
        <f>#REF!+#REF!</f>
        <v>#REF!</v>
      </c>
      <c r="M33" s="183" t="e">
        <f>#REF!-#REF!</f>
        <v>#REF!</v>
      </c>
      <c r="N33" s="428" t="e">
        <f>#REF!/#REF!*100-100</f>
        <v>#REF!</v>
      </c>
      <c r="O33" s="183" t="e">
        <f t="shared" si="22"/>
        <v>#REF!</v>
      </c>
      <c r="P33" s="183" t="e">
        <f t="shared" si="23"/>
        <v>#REF!</v>
      </c>
      <c r="Q33" s="183" t="e">
        <f>#REF!-#REF!</f>
        <v>#REF!</v>
      </c>
      <c r="R33" s="117" t="e">
        <f>#REF!/#REF!*100-100</f>
        <v>#REF!</v>
      </c>
      <c r="S33" s="183" t="e">
        <f>#REF!-#REF!</f>
        <v>#REF!</v>
      </c>
      <c r="T33" s="183" t="e">
        <f>#REF!/#REF!*100-100</f>
        <v>#REF!</v>
      </c>
      <c r="U33" s="116" t="e">
        <f>U34+U35+U37+U38+U39+U40+U42+U36</f>
        <v>#REF!</v>
      </c>
      <c r="V33" s="117" t="e">
        <f>#REF!-#REF!</f>
        <v>#REF!</v>
      </c>
      <c r="W33" s="117" t="e">
        <f>#REF!/#REF!*100-100</f>
        <v>#REF!</v>
      </c>
      <c r="X33" s="117" t="e">
        <f t="shared" si="24"/>
        <v>#REF!</v>
      </c>
      <c r="Y33" s="117" t="e">
        <f t="shared" si="25"/>
        <v>#REF!</v>
      </c>
      <c r="Z33" s="114" t="e">
        <f>#REF!+U33</f>
        <v>#REF!</v>
      </c>
      <c r="AA33" s="114" t="e">
        <f>#REF!-#REF!</f>
        <v>#REF!</v>
      </c>
      <c r="AB33" s="114" t="e">
        <f>#REF!/#REF!*100-100</f>
        <v>#REF!</v>
      </c>
      <c r="AC33" s="114" t="e">
        <f t="shared" si="26"/>
        <v>#REF!</v>
      </c>
      <c r="AD33" s="114" t="e">
        <f t="shared" si="27"/>
        <v>#REF!</v>
      </c>
      <c r="AE33" s="115" t="e">
        <f>#REF!+Z33</f>
        <v>#REF!</v>
      </c>
      <c r="AF33" s="243" t="e">
        <f>#REF!-#REF!</f>
        <v>#REF!</v>
      </c>
      <c r="AG33" s="252" t="e">
        <f>#REF!/#REF!*100-100</f>
        <v>#REF!</v>
      </c>
      <c r="AH33" s="245" t="e">
        <f t="shared" si="28"/>
        <v>#REF!</v>
      </c>
      <c r="AI33" s="261" t="e">
        <f t="shared" si="29"/>
        <v>#REF!</v>
      </c>
      <c r="AJ33" s="115" t="e">
        <f>#REF!+AE33</f>
        <v>#REF!</v>
      </c>
      <c r="AK33" s="252" t="e">
        <f>#REF!-#REF!</f>
        <v>#REF!</v>
      </c>
      <c r="AL33" s="115" t="e">
        <f>#REF!/#REF!*100-100</f>
        <v>#REF!</v>
      </c>
      <c r="AM33" s="252" t="e">
        <f t="shared" si="4"/>
        <v>#REF!</v>
      </c>
      <c r="AN33" s="289" t="e">
        <f t="shared" si="30"/>
        <v>#REF!</v>
      </c>
      <c r="AO33" s="201" t="e">
        <f>#REF!+AJ33</f>
        <v>#REF!</v>
      </c>
      <c r="AP33" s="429" t="e">
        <f>#REF!-#REF!</f>
        <v>#REF!</v>
      </c>
      <c r="AQ33" s="295" t="e">
        <f>#REF!/#REF!*100-100</f>
        <v>#REF!</v>
      </c>
      <c r="AR33" s="295" t="e">
        <f t="shared" si="5"/>
        <v>#REF!</v>
      </c>
      <c r="AS33" s="296" t="e">
        <f t="shared" si="31"/>
        <v>#REF!</v>
      </c>
      <c r="AT33" s="346" t="e">
        <f>AO33+#REF!</f>
        <v>#REF!</v>
      </c>
      <c r="AU33" s="343" t="e">
        <f>#REF!-#REF!</f>
        <v>#REF!</v>
      </c>
      <c r="AV33" s="356" t="e">
        <f>#REF!/#REF!*100-100</f>
        <v>#REF!</v>
      </c>
      <c r="AW33" s="339" t="e">
        <f t="shared" si="6"/>
        <v>#REF!</v>
      </c>
      <c r="AX33" s="364" t="e">
        <f t="shared" si="32"/>
        <v>#REF!</v>
      </c>
      <c r="AY33" s="346" t="e">
        <f>#REF!+AT33</f>
        <v>#REF!</v>
      </c>
      <c r="AZ33" s="366" t="e">
        <f>#REF!-#REF!</f>
        <v>#REF!</v>
      </c>
      <c r="BA33" s="295" t="e">
        <f>#REF!/#REF!*100-100</f>
        <v>#REF!</v>
      </c>
      <c r="BB33" s="351" t="e">
        <f t="shared" si="7"/>
        <v>#REF!</v>
      </c>
      <c r="BC33" s="296" t="e">
        <f t="shared" si="33"/>
        <v>#REF!</v>
      </c>
      <c r="BD33" s="468" t="e">
        <f>#REF!+AY33</f>
        <v>#REF!</v>
      </c>
      <c r="BE33" s="494" t="e">
        <f>#REF!-#REF!</f>
        <v>#REF!</v>
      </c>
      <c r="BF33" s="488" t="e">
        <f>#REF!/#REF!*100-100</f>
        <v>#REF!</v>
      </c>
      <c r="BG33" s="494" t="e">
        <f t="shared" si="8"/>
        <v>#REF!</v>
      </c>
      <c r="BH33" s="526" t="e">
        <f t="shared" si="34"/>
        <v>#REF!</v>
      </c>
      <c r="BI33" s="203">
        <v>-0.19798999999995104</v>
      </c>
      <c r="BJ33" s="183">
        <v>-7.1898424909179255</v>
      </c>
      <c r="BK33" s="550">
        <v>0.693543100000106</v>
      </c>
      <c r="BL33" s="551">
        <v>2.2329758719432817</v>
      </c>
      <c r="BM33" s="20"/>
    </row>
    <row r="34" spans="1:64" ht="17.25" customHeight="1">
      <c r="A34" s="47"/>
      <c r="B34" s="210" t="s">
        <v>38</v>
      </c>
      <c r="C34" s="26" t="s">
        <v>14</v>
      </c>
      <c r="D34" s="144">
        <v>0.5056200000000217</v>
      </c>
      <c r="E34" s="99">
        <v>1.032322000000022</v>
      </c>
      <c r="F34" s="101">
        <v>4.783589999999947</v>
      </c>
      <c r="G34" s="146"/>
      <c r="H34" s="144">
        <v>0.5607959999999821</v>
      </c>
      <c r="I34" s="101">
        <v>4.498821999999933</v>
      </c>
      <c r="J34" s="513" t="e">
        <f>#REF!-#REF!</f>
        <v>#REF!</v>
      </c>
      <c r="K34" s="106" t="e">
        <f>#REF!/#REF!*100-100</f>
        <v>#REF!</v>
      </c>
      <c r="L34" s="106" t="e">
        <f>#REF!+#REF!</f>
        <v>#REF!</v>
      </c>
      <c r="M34" s="394" t="e">
        <f>#REF!-#REF!</f>
        <v>#REF!</v>
      </c>
      <c r="N34" s="106" t="e">
        <f>#REF!/#REF!*100-100</f>
        <v>#REF!</v>
      </c>
      <c r="O34" s="106" t="e">
        <f t="shared" si="22"/>
        <v>#REF!</v>
      </c>
      <c r="P34" s="106" t="e">
        <f t="shared" si="23"/>
        <v>#REF!</v>
      </c>
      <c r="Q34" s="395" t="e">
        <f>#REF!-#REF!</f>
        <v>#REF!</v>
      </c>
      <c r="R34" s="396" t="e">
        <f>#REF!/#REF!*100-100</f>
        <v>#REF!</v>
      </c>
      <c r="S34" s="395" t="e">
        <f>#REF!-#REF!</f>
        <v>#REF!</v>
      </c>
      <c r="T34" s="396" t="e">
        <f>#REF!/#REF!*100-100</f>
        <v>#REF!</v>
      </c>
      <c r="U34" s="396" t="e">
        <f>#REF!+#REF!</f>
        <v>#REF!</v>
      </c>
      <c r="V34" s="396" t="e">
        <f>#REF!-#REF!</f>
        <v>#REF!</v>
      </c>
      <c r="W34" s="396" t="e">
        <f>#REF!/#REF!*100-100</f>
        <v>#REF!</v>
      </c>
      <c r="X34" s="396" t="e">
        <f t="shared" si="24"/>
        <v>#REF!</v>
      </c>
      <c r="Y34" s="396" t="e">
        <f t="shared" si="25"/>
        <v>#REF!</v>
      </c>
      <c r="Z34" s="106" t="e">
        <f>#REF!+U34</f>
        <v>#REF!</v>
      </c>
      <c r="AA34" s="106" t="e">
        <f>#REF!-#REF!</f>
        <v>#REF!</v>
      </c>
      <c r="AB34" s="106" t="e">
        <f>#REF!/#REF!*100-100</f>
        <v>#REF!</v>
      </c>
      <c r="AC34" s="106" t="e">
        <f t="shared" si="26"/>
        <v>#REF!</v>
      </c>
      <c r="AD34" s="106" t="e">
        <f t="shared" si="27"/>
        <v>#REF!</v>
      </c>
      <c r="AE34" s="105" t="e">
        <f>#REF!+Z34</f>
        <v>#REF!</v>
      </c>
      <c r="AF34" s="297" t="e">
        <f>#REF!-#REF!</f>
        <v>#REF!</v>
      </c>
      <c r="AG34" s="298" t="e">
        <f>#REF!/#REF!*100-100</f>
        <v>#REF!</v>
      </c>
      <c r="AH34" s="308" t="e">
        <f t="shared" si="28"/>
        <v>#REF!</v>
      </c>
      <c r="AI34" s="300" t="e">
        <f t="shared" si="29"/>
        <v>#REF!</v>
      </c>
      <c r="AJ34" s="322" t="e">
        <f>#REF!+AE34</f>
        <v>#REF!</v>
      </c>
      <c r="AK34" s="302" t="e">
        <f>#REF!-#REF!</f>
        <v>#REF!</v>
      </c>
      <c r="AL34" s="303" t="e">
        <f>#REF!/#REF!*100-100</f>
        <v>#REF!</v>
      </c>
      <c r="AM34" s="304" t="e">
        <f t="shared" si="4"/>
        <v>#REF!</v>
      </c>
      <c r="AN34" s="305" t="e">
        <f t="shared" si="30"/>
        <v>#REF!</v>
      </c>
      <c r="AO34" s="373" t="e">
        <f>#REF!+AJ34</f>
        <v>#REF!</v>
      </c>
      <c r="AP34" s="399" t="e">
        <f>#REF!-#REF!</f>
        <v>#REF!</v>
      </c>
      <c r="AQ34" s="400" t="e">
        <f>#REF!/#REF!*100-100</f>
        <v>#REF!</v>
      </c>
      <c r="AR34" s="400" t="e">
        <f t="shared" si="5"/>
        <v>#REF!</v>
      </c>
      <c r="AS34" s="401" t="e">
        <f t="shared" si="31"/>
        <v>#REF!</v>
      </c>
      <c r="AT34" s="347" t="e">
        <f>AO34+#REF!</f>
        <v>#REF!</v>
      </c>
      <c r="AU34" s="344" t="e">
        <f>#REF!-#REF!</f>
        <v>#REF!</v>
      </c>
      <c r="AV34" s="355" t="e">
        <f>#REF!/#REF!*100-100</f>
        <v>#REF!</v>
      </c>
      <c r="AW34" s="340" t="e">
        <f t="shared" si="6"/>
        <v>#REF!</v>
      </c>
      <c r="AX34" s="363" t="e">
        <f t="shared" si="32"/>
        <v>#REF!</v>
      </c>
      <c r="AY34" s="373" t="e">
        <f>#REF!+AT34</f>
        <v>#REF!</v>
      </c>
      <c r="AZ34" s="299" t="e">
        <f>#REF!-#REF!</f>
        <v>#REF!</v>
      </c>
      <c r="BA34" s="403">
        <v>0</v>
      </c>
      <c r="BB34" s="459" t="e">
        <f t="shared" si="7"/>
        <v>#REF!</v>
      </c>
      <c r="BC34" s="401" t="e">
        <f t="shared" si="33"/>
        <v>#REF!</v>
      </c>
      <c r="BD34" s="469" t="e">
        <f>#REF!+AY34</f>
        <v>#REF!</v>
      </c>
      <c r="BE34" s="495" t="e">
        <f>#REF!-#REF!</f>
        <v>#REF!</v>
      </c>
      <c r="BF34" s="489" t="e">
        <f>#REF!/#REF!*100-100</f>
        <v>#REF!</v>
      </c>
      <c r="BG34" s="495" t="e">
        <f t="shared" si="8"/>
        <v>#REF!</v>
      </c>
      <c r="BH34" s="527" t="e">
        <f t="shared" si="34"/>
        <v>#REF!</v>
      </c>
      <c r="BI34" s="552">
        <v>-0.05517599999996037</v>
      </c>
      <c r="BJ34" s="553">
        <v>-9.838871889236387</v>
      </c>
      <c r="BK34" s="552">
        <v>0.2847680000000139</v>
      </c>
      <c r="BL34" s="553">
        <v>6.329834787862637</v>
      </c>
    </row>
    <row r="35" spans="1:64" ht="17.25" customHeight="1" thickBot="1">
      <c r="A35" s="500"/>
      <c r="B35" s="222" t="s">
        <v>39</v>
      </c>
      <c r="C35" s="499" t="s">
        <v>15</v>
      </c>
      <c r="D35" s="144">
        <v>0.6036059999999992</v>
      </c>
      <c r="E35" s="99">
        <v>1.4177939999999865</v>
      </c>
      <c r="F35" s="101">
        <v>3.9497890000000027</v>
      </c>
      <c r="G35" s="160"/>
      <c r="H35" s="144">
        <v>0.8994869999999935</v>
      </c>
      <c r="I35" s="101">
        <v>6.3653528999999756</v>
      </c>
      <c r="J35" s="513" t="e">
        <f>#REF!-#REF!</f>
        <v>#REF!</v>
      </c>
      <c r="K35" s="106" t="e">
        <f>#REF!/#REF!*100-100</f>
        <v>#REF!</v>
      </c>
      <c r="L35" s="106" t="e">
        <f>#REF!+#REF!</f>
        <v>#REF!</v>
      </c>
      <c r="M35" s="394" t="e">
        <f>#REF!-#REF!</f>
        <v>#REF!</v>
      </c>
      <c r="N35" s="106" t="e">
        <f>#REF!/#REF!*100-100</f>
        <v>#REF!</v>
      </c>
      <c r="O35" s="106" t="e">
        <f t="shared" si="22"/>
        <v>#REF!</v>
      </c>
      <c r="P35" s="106" t="e">
        <f t="shared" si="23"/>
        <v>#REF!</v>
      </c>
      <c r="Q35" s="395" t="e">
        <f>#REF!-#REF!</f>
        <v>#REF!</v>
      </c>
      <c r="R35" s="396" t="e">
        <f>#REF!/#REF!*100-100</f>
        <v>#REF!</v>
      </c>
      <c r="S35" s="395" t="e">
        <f>#REF!-#REF!</f>
        <v>#REF!</v>
      </c>
      <c r="T35" s="396" t="e">
        <f>#REF!/#REF!*100-100</f>
        <v>#REF!</v>
      </c>
      <c r="U35" s="396" t="e">
        <f>#REF!+#REF!</f>
        <v>#REF!</v>
      </c>
      <c r="V35" s="402" t="e">
        <f>#REF!-#REF!</f>
        <v>#REF!</v>
      </c>
      <c r="W35" s="402">
        <v>0</v>
      </c>
      <c r="X35" s="396" t="e">
        <f t="shared" si="24"/>
        <v>#REF!</v>
      </c>
      <c r="Y35" s="396" t="e">
        <f t="shared" si="25"/>
        <v>#REF!</v>
      </c>
      <c r="Z35" s="106" t="e">
        <f>#REF!+U35</f>
        <v>#REF!</v>
      </c>
      <c r="AA35" s="106" t="e">
        <f>#REF!-#REF!</f>
        <v>#REF!</v>
      </c>
      <c r="AB35" s="134">
        <v>0</v>
      </c>
      <c r="AC35" s="106" t="e">
        <f t="shared" si="26"/>
        <v>#REF!</v>
      </c>
      <c r="AD35" s="106" t="e">
        <f t="shared" si="27"/>
        <v>#REF!</v>
      </c>
      <c r="AE35" s="105" t="e">
        <f>#REF!+Z35</f>
        <v>#REF!</v>
      </c>
      <c r="AF35" s="297" t="e">
        <f>#REF!-#REF!</f>
        <v>#REF!</v>
      </c>
      <c r="AG35" s="298" t="e">
        <f>#REF!/#REF!*100-100</f>
        <v>#REF!</v>
      </c>
      <c r="AH35" s="299" t="e">
        <f t="shared" si="28"/>
        <v>#REF!</v>
      </c>
      <c r="AI35" s="300" t="e">
        <f t="shared" si="29"/>
        <v>#REF!</v>
      </c>
      <c r="AJ35" s="322" t="e">
        <f>#REF!+AE35</f>
        <v>#REF!</v>
      </c>
      <c r="AK35" s="302" t="e">
        <f>#REF!-#REF!</f>
        <v>#REF!</v>
      </c>
      <c r="AL35" s="303" t="e">
        <f>#REF!/#REF!*100-100</f>
        <v>#REF!</v>
      </c>
      <c r="AM35" s="304" t="e">
        <f t="shared" si="4"/>
        <v>#REF!</v>
      </c>
      <c r="AN35" s="305" t="e">
        <f t="shared" si="30"/>
        <v>#REF!</v>
      </c>
      <c r="AO35" s="373" t="e">
        <f>#REF!+AJ35</f>
        <v>#REF!</v>
      </c>
      <c r="AP35" s="399" t="e">
        <f>#REF!-#REF!</f>
        <v>#REF!</v>
      </c>
      <c r="AQ35" s="400" t="e">
        <f>#REF!/#REF!*100-100</f>
        <v>#REF!</v>
      </c>
      <c r="AR35" s="400" t="e">
        <f t="shared" si="5"/>
        <v>#REF!</v>
      </c>
      <c r="AS35" s="401" t="e">
        <f t="shared" si="31"/>
        <v>#REF!</v>
      </c>
      <c r="AT35" s="347" t="e">
        <f>AO35+#REF!</f>
        <v>#REF!</v>
      </c>
      <c r="AU35" s="344" t="e">
        <f>#REF!-#REF!</f>
        <v>#REF!</v>
      </c>
      <c r="AV35" s="355" t="e">
        <f>#REF!/#REF!*100-100</f>
        <v>#REF!</v>
      </c>
      <c r="AW35" s="340" t="e">
        <f t="shared" si="6"/>
        <v>#REF!</v>
      </c>
      <c r="AX35" s="363" t="e">
        <f t="shared" si="32"/>
        <v>#REF!</v>
      </c>
      <c r="AY35" s="373" t="e">
        <f>#REF!+AT35</f>
        <v>#REF!</v>
      </c>
      <c r="AZ35" s="299" t="e">
        <f>#REF!-#REF!</f>
        <v>#REF!</v>
      </c>
      <c r="BA35" s="400" t="e">
        <f>#REF!/#REF!*100-100</f>
        <v>#REF!</v>
      </c>
      <c r="BB35" s="459" t="e">
        <f t="shared" si="7"/>
        <v>#REF!</v>
      </c>
      <c r="BC35" s="401" t="e">
        <f t="shared" si="33"/>
        <v>#REF!</v>
      </c>
      <c r="BD35" s="469" t="e">
        <f>#REF!+AY35</f>
        <v>#REF!</v>
      </c>
      <c r="BE35" s="495" t="e">
        <f>#REF!-#REF!</f>
        <v>#REF!</v>
      </c>
      <c r="BF35" s="489" t="e">
        <f>#REF!/#REF!*100-100</f>
        <v>#REF!</v>
      </c>
      <c r="BG35" s="495" t="e">
        <f t="shared" si="8"/>
        <v>#REF!</v>
      </c>
      <c r="BH35" s="527" t="e">
        <f t="shared" si="34"/>
        <v>#REF!</v>
      </c>
      <c r="BI35" s="552">
        <v>-0.2958809999999943</v>
      </c>
      <c r="BJ35" s="553">
        <v>-32.89441648406218</v>
      </c>
      <c r="BK35" s="552">
        <v>-2.415563899999973</v>
      </c>
      <c r="BL35" s="553">
        <v>-37.94862496940243</v>
      </c>
    </row>
    <row r="36" spans="1:64" ht="17.25" customHeight="1">
      <c r="A36" s="47"/>
      <c r="B36" s="41" t="s">
        <v>40</v>
      </c>
      <c r="C36" s="94" t="s">
        <v>108</v>
      </c>
      <c r="D36" s="148">
        <v>0.17881599999999764</v>
      </c>
      <c r="E36" s="99">
        <v>0.625616999999977</v>
      </c>
      <c r="F36" s="101">
        <v>2.5930849999999577</v>
      </c>
      <c r="G36" s="149"/>
      <c r="H36" s="144">
        <v>0.14508200000000215</v>
      </c>
      <c r="I36" s="101">
        <v>2.064424000000039</v>
      </c>
      <c r="J36" s="513" t="e">
        <f>#REF!-#REF!</f>
        <v>#REF!</v>
      </c>
      <c r="K36" s="106" t="e">
        <f>#REF!/#REF!*100-100</f>
        <v>#REF!</v>
      </c>
      <c r="L36" s="106" t="e">
        <f>#REF!+#REF!</f>
        <v>#REF!</v>
      </c>
      <c r="M36" s="394" t="e">
        <f>#REF!-#REF!</f>
        <v>#REF!</v>
      </c>
      <c r="N36" s="106" t="e">
        <f>#REF!/#REF!*100-100</f>
        <v>#REF!</v>
      </c>
      <c r="O36" s="106" t="e">
        <f t="shared" si="22"/>
        <v>#REF!</v>
      </c>
      <c r="P36" s="106" t="e">
        <f t="shared" si="23"/>
        <v>#REF!</v>
      </c>
      <c r="Q36" s="395" t="e">
        <f>#REF!-#REF!</f>
        <v>#REF!</v>
      </c>
      <c r="R36" s="402">
        <v>0</v>
      </c>
      <c r="S36" s="395" t="e">
        <f>#REF!-#REF!</f>
        <v>#REF!</v>
      </c>
      <c r="T36" s="396" t="e">
        <f>#REF!/#REF!*100-100</f>
        <v>#REF!</v>
      </c>
      <c r="U36" s="396" t="e">
        <f>#REF!+#REF!</f>
        <v>#REF!</v>
      </c>
      <c r="V36" s="402" t="e">
        <f>#REF!-#REF!</f>
        <v>#REF!</v>
      </c>
      <c r="W36" s="402">
        <v>0</v>
      </c>
      <c r="X36" s="396" t="e">
        <f t="shared" si="24"/>
        <v>#REF!</v>
      </c>
      <c r="Y36" s="396" t="e">
        <f t="shared" si="25"/>
        <v>#REF!</v>
      </c>
      <c r="Z36" s="106" t="e">
        <f>#REF!+U36</f>
        <v>#REF!</v>
      </c>
      <c r="AA36" s="134" t="e">
        <f>#REF!-#REF!</f>
        <v>#REF!</v>
      </c>
      <c r="AB36" s="134">
        <v>0</v>
      </c>
      <c r="AC36" s="106" t="e">
        <f t="shared" si="26"/>
        <v>#REF!</v>
      </c>
      <c r="AD36" s="106" t="e">
        <f t="shared" si="27"/>
        <v>#REF!</v>
      </c>
      <c r="AE36" s="105" t="e">
        <f>#REF!+Z36</f>
        <v>#REF!</v>
      </c>
      <c r="AF36" s="297" t="e">
        <f>#REF!-#REF!</f>
        <v>#REF!</v>
      </c>
      <c r="AG36" s="298">
        <v>0</v>
      </c>
      <c r="AH36" s="299" t="e">
        <f t="shared" si="28"/>
        <v>#REF!</v>
      </c>
      <c r="AI36" s="300" t="e">
        <f t="shared" si="29"/>
        <v>#REF!</v>
      </c>
      <c r="AJ36" s="322" t="e">
        <f>#REF!+AE36</f>
        <v>#REF!</v>
      </c>
      <c r="AK36" s="302" t="e">
        <f>#REF!-#REF!</f>
        <v>#REF!</v>
      </c>
      <c r="AL36" s="312">
        <v>0</v>
      </c>
      <c r="AM36" s="304" t="e">
        <f t="shared" si="4"/>
        <v>#REF!</v>
      </c>
      <c r="AN36" s="305" t="e">
        <f t="shared" si="30"/>
        <v>#REF!</v>
      </c>
      <c r="AO36" s="373" t="e">
        <f>#REF!+AJ36</f>
        <v>#REF!</v>
      </c>
      <c r="AP36" s="399" t="e">
        <f>#REF!-#REF!</f>
        <v>#REF!</v>
      </c>
      <c r="AQ36" s="403">
        <v>0</v>
      </c>
      <c r="AR36" s="400" t="e">
        <f t="shared" si="5"/>
        <v>#REF!</v>
      </c>
      <c r="AS36" s="401" t="e">
        <f t="shared" si="31"/>
        <v>#REF!</v>
      </c>
      <c r="AT36" s="347" t="e">
        <f>AO36+#REF!</f>
        <v>#REF!</v>
      </c>
      <c r="AU36" s="344" t="e">
        <f>#REF!-#REF!</f>
        <v>#REF!</v>
      </c>
      <c r="AV36" s="355" t="e">
        <f>#REF!/#REF!*100-100</f>
        <v>#REF!</v>
      </c>
      <c r="AW36" s="340" t="e">
        <f t="shared" si="6"/>
        <v>#REF!</v>
      </c>
      <c r="AX36" s="363" t="e">
        <f t="shared" si="32"/>
        <v>#REF!</v>
      </c>
      <c r="AY36" s="373" t="e">
        <f>#REF!+AT36</f>
        <v>#REF!</v>
      </c>
      <c r="AZ36" s="299" t="e">
        <f>#REF!-#REF!</f>
        <v>#REF!</v>
      </c>
      <c r="BA36" s="400" t="e">
        <f>#REF!/#REF!*100-100</f>
        <v>#REF!</v>
      </c>
      <c r="BB36" s="459" t="e">
        <f t="shared" si="7"/>
        <v>#REF!</v>
      </c>
      <c r="BC36" s="401" t="e">
        <f t="shared" si="33"/>
        <v>#REF!</v>
      </c>
      <c r="BD36" s="469" t="e">
        <f>#REF!+AY36</f>
        <v>#REF!</v>
      </c>
      <c r="BE36" s="495" t="e">
        <f>#REF!-#REF!</f>
        <v>#REF!</v>
      </c>
      <c r="BF36" s="489" t="e">
        <f>#REF!/#REF!*100-100</f>
        <v>#REF!</v>
      </c>
      <c r="BG36" s="495" t="e">
        <f t="shared" si="8"/>
        <v>#REF!</v>
      </c>
      <c r="BH36" s="527" t="e">
        <f t="shared" si="34"/>
        <v>#REF!</v>
      </c>
      <c r="BI36" s="552">
        <v>0.03373399999999549</v>
      </c>
      <c r="BJ36" s="553">
        <v>23.25167836119917</v>
      </c>
      <c r="BK36" s="552">
        <v>0.5286609999999188</v>
      </c>
      <c r="BL36" s="553">
        <v>25.60815995163344</v>
      </c>
    </row>
    <row r="37" spans="1:64" ht="18.75" customHeight="1" hidden="1">
      <c r="A37" s="47"/>
      <c r="B37" s="210" t="s">
        <v>41</v>
      </c>
      <c r="C37" s="25" t="s">
        <v>16</v>
      </c>
      <c r="D37" s="148">
        <v>0</v>
      </c>
      <c r="E37" s="107">
        <v>0</v>
      </c>
      <c r="F37" s="120">
        <v>0</v>
      </c>
      <c r="G37" s="146"/>
      <c r="H37" s="148">
        <v>0</v>
      </c>
      <c r="I37" s="108">
        <v>0</v>
      </c>
      <c r="J37" s="514" t="e">
        <f>#REF!-#REF!</f>
        <v>#REF!</v>
      </c>
      <c r="K37" s="134">
        <v>0</v>
      </c>
      <c r="L37" s="134" t="e">
        <f>#REF!+#REF!</f>
        <v>#REF!</v>
      </c>
      <c r="M37" s="430" t="e">
        <f>#REF!-#REF!</f>
        <v>#REF!</v>
      </c>
      <c r="N37" s="134">
        <v>0</v>
      </c>
      <c r="O37" s="134" t="e">
        <f t="shared" si="22"/>
        <v>#REF!</v>
      </c>
      <c r="P37" s="134">
        <v>0</v>
      </c>
      <c r="Q37" s="395" t="e">
        <f>#REF!-#REF!</f>
        <v>#REF!</v>
      </c>
      <c r="R37" s="402">
        <v>0</v>
      </c>
      <c r="S37" s="404">
        <v>0</v>
      </c>
      <c r="T37" s="405">
        <v>0</v>
      </c>
      <c r="U37" s="402" t="e">
        <f>#REF!+#REF!</f>
        <v>#REF!</v>
      </c>
      <c r="V37" s="402" t="e">
        <f>#REF!-#REF!</f>
        <v>#REF!</v>
      </c>
      <c r="W37" s="402">
        <v>0</v>
      </c>
      <c r="X37" s="402" t="e">
        <f t="shared" si="24"/>
        <v>#REF!</v>
      </c>
      <c r="Y37" s="402">
        <v>0</v>
      </c>
      <c r="Z37" s="134" t="e">
        <f>#REF!+U37</f>
        <v>#REF!</v>
      </c>
      <c r="AA37" s="134" t="e">
        <f>#REF!-#REF!</f>
        <v>#REF!</v>
      </c>
      <c r="AB37" s="134">
        <v>0</v>
      </c>
      <c r="AC37" s="134" t="e">
        <f t="shared" si="26"/>
        <v>#REF!</v>
      </c>
      <c r="AD37" s="134">
        <v>0</v>
      </c>
      <c r="AE37" s="137" t="e">
        <f>#REF!+Z37</f>
        <v>#REF!</v>
      </c>
      <c r="AF37" s="306" t="e">
        <f>#REF!-#REF!</f>
        <v>#REF!</v>
      </c>
      <c r="AG37" s="307">
        <v>0</v>
      </c>
      <c r="AH37" s="308" t="e">
        <f t="shared" si="28"/>
        <v>#REF!</v>
      </c>
      <c r="AI37" s="309">
        <v>0</v>
      </c>
      <c r="AJ37" s="310" t="e">
        <f>#REF!+AE37</f>
        <v>#REF!</v>
      </c>
      <c r="AK37" s="311" t="e">
        <f>#REF!-#REF!</f>
        <v>#REF!</v>
      </c>
      <c r="AL37" s="312">
        <v>0</v>
      </c>
      <c r="AM37" s="323" t="e">
        <f t="shared" si="4"/>
        <v>#REF!</v>
      </c>
      <c r="AN37" s="320">
        <v>0</v>
      </c>
      <c r="AO37" s="319" t="e">
        <f>#REF!+AJ37</f>
        <v>#REF!</v>
      </c>
      <c r="AP37" s="399" t="e">
        <f>#REF!-#REF!</f>
        <v>#REF!</v>
      </c>
      <c r="AQ37" s="431">
        <v>0</v>
      </c>
      <c r="AR37" s="400" t="e">
        <f t="shared" si="5"/>
        <v>#REF!</v>
      </c>
      <c r="AS37" s="432">
        <v>0</v>
      </c>
      <c r="AT37" s="280" t="e">
        <f>AO37+#REF!</f>
        <v>#REF!</v>
      </c>
      <c r="AU37" s="345" t="e">
        <f>#REF!-#REF!</f>
        <v>#REF!</v>
      </c>
      <c r="AV37" s="357">
        <v>0</v>
      </c>
      <c r="AW37" s="357" t="e">
        <f t="shared" si="6"/>
        <v>#REF!</v>
      </c>
      <c r="AX37" s="318">
        <v>0</v>
      </c>
      <c r="AY37" s="319" t="e">
        <f>#REF!+AT37</f>
        <v>#REF!</v>
      </c>
      <c r="AZ37" s="317" t="e">
        <f>#REF!-#REF!</f>
        <v>#REF!</v>
      </c>
      <c r="BA37" s="403">
        <v>0</v>
      </c>
      <c r="BB37" s="431" t="e">
        <f t="shared" si="7"/>
        <v>#REF!</v>
      </c>
      <c r="BC37" s="432">
        <v>0</v>
      </c>
      <c r="BD37" s="484" t="e">
        <f>#REF!+AY37</f>
        <v>#REF!</v>
      </c>
      <c r="BE37" s="496" t="e">
        <f>#REF!-#REF!</f>
        <v>#REF!</v>
      </c>
      <c r="BF37" s="492">
        <v>0</v>
      </c>
      <c r="BG37" s="496" t="e">
        <f t="shared" si="8"/>
        <v>#REF!</v>
      </c>
      <c r="BH37" s="530">
        <v>0</v>
      </c>
      <c r="BI37" s="554">
        <v>0</v>
      </c>
      <c r="BJ37" s="554">
        <v>0</v>
      </c>
      <c r="BK37" s="554">
        <v>0</v>
      </c>
      <c r="BL37" s="554">
        <v>0</v>
      </c>
    </row>
    <row r="38" spans="1:64" ht="18.75" customHeight="1">
      <c r="A38" s="47"/>
      <c r="B38" s="274" t="s">
        <v>41</v>
      </c>
      <c r="C38" s="28" t="s">
        <v>17</v>
      </c>
      <c r="D38" s="144">
        <v>0.7093590000000063</v>
      </c>
      <c r="E38" s="99">
        <v>2.0604400000000282</v>
      </c>
      <c r="F38" s="101">
        <v>7.558461000000094</v>
      </c>
      <c r="G38" s="146"/>
      <c r="H38" s="144">
        <v>0.4581790000000012</v>
      </c>
      <c r="I38" s="101">
        <v>5.178236999999978</v>
      </c>
      <c r="J38" s="513" t="e">
        <f>#REF!-#REF!</f>
        <v>#REF!</v>
      </c>
      <c r="K38" s="106" t="e">
        <f>#REF!/#REF!*100-100</f>
        <v>#REF!</v>
      </c>
      <c r="L38" s="106" t="e">
        <f>#REF!+#REF!</f>
        <v>#REF!</v>
      </c>
      <c r="M38" s="394" t="e">
        <f>#REF!-#REF!</f>
        <v>#REF!</v>
      </c>
      <c r="N38" s="106" t="e">
        <f>#REF!/#REF!*100-100</f>
        <v>#REF!</v>
      </c>
      <c r="O38" s="106" t="e">
        <f t="shared" si="22"/>
        <v>#REF!</v>
      </c>
      <c r="P38" s="106" t="e">
        <f>F38/L38*100-100</f>
        <v>#REF!</v>
      </c>
      <c r="Q38" s="395" t="e">
        <f>#REF!-#REF!</f>
        <v>#REF!</v>
      </c>
      <c r="R38" s="396" t="e">
        <f>#REF!/#REF!*100-100</f>
        <v>#REF!</v>
      </c>
      <c r="S38" s="395" t="e">
        <f>#REF!-#REF!</f>
        <v>#REF!</v>
      </c>
      <c r="T38" s="396" t="e">
        <f>#REF!/#REF!*100-100</f>
        <v>#REF!</v>
      </c>
      <c r="U38" s="396" t="e">
        <f>#REF!+#REF!</f>
        <v>#REF!</v>
      </c>
      <c r="V38" s="396" t="e">
        <f>#REF!-#REF!</f>
        <v>#REF!</v>
      </c>
      <c r="W38" s="396" t="e">
        <f>#REF!/#REF!*100-100</f>
        <v>#REF!</v>
      </c>
      <c r="X38" s="396" t="e">
        <f t="shared" si="24"/>
        <v>#REF!</v>
      </c>
      <c r="Y38" s="396" t="e">
        <f>F38/U38*100-100</f>
        <v>#REF!</v>
      </c>
      <c r="Z38" s="106" t="e">
        <f>#REF!+U38</f>
        <v>#REF!</v>
      </c>
      <c r="AA38" s="106" t="e">
        <f>#REF!-#REF!</f>
        <v>#REF!</v>
      </c>
      <c r="AB38" s="106" t="e">
        <f>#REF!/#REF!*100-100</f>
        <v>#REF!</v>
      </c>
      <c r="AC38" s="106" t="e">
        <f t="shared" si="26"/>
        <v>#REF!</v>
      </c>
      <c r="AD38" s="106" t="e">
        <f>F38/Z38*100-100</f>
        <v>#REF!</v>
      </c>
      <c r="AE38" s="105" t="e">
        <f>#REF!+Z38</f>
        <v>#REF!</v>
      </c>
      <c r="AF38" s="297" t="e">
        <f>#REF!-#REF!</f>
        <v>#REF!</v>
      </c>
      <c r="AG38" s="298" t="e">
        <f>#REF!/#REF!*100-100</f>
        <v>#REF!</v>
      </c>
      <c r="AH38" s="299" t="e">
        <f t="shared" si="28"/>
        <v>#REF!</v>
      </c>
      <c r="AI38" s="300" t="e">
        <f>F38/AE38*100-100</f>
        <v>#REF!</v>
      </c>
      <c r="AJ38" s="322" t="e">
        <f>#REF!+AE38</f>
        <v>#REF!</v>
      </c>
      <c r="AK38" s="302" t="e">
        <f>#REF!-#REF!</f>
        <v>#REF!</v>
      </c>
      <c r="AL38" s="303" t="e">
        <f>#REF!/#REF!*100-100</f>
        <v>#REF!</v>
      </c>
      <c r="AM38" s="304" t="e">
        <f t="shared" si="4"/>
        <v>#REF!</v>
      </c>
      <c r="AN38" s="305" t="e">
        <f>F38/AJ38*100-100</f>
        <v>#REF!</v>
      </c>
      <c r="AO38" s="373" t="e">
        <f>#REF!+AJ38</f>
        <v>#REF!</v>
      </c>
      <c r="AP38" s="399" t="e">
        <f>#REF!-#REF!</f>
        <v>#REF!</v>
      </c>
      <c r="AQ38" s="400" t="e">
        <f>#REF!/#REF!*100-100</f>
        <v>#REF!</v>
      </c>
      <c r="AR38" s="400" t="e">
        <f t="shared" si="5"/>
        <v>#REF!</v>
      </c>
      <c r="AS38" s="401" t="e">
        <f>F38/AO38*100-100</f>
        <v>#REF!</v>
      </c>
      <c r="AT38" s="347" t="e">
        <f>AO38+#REF!</f>
        <v>#REF!</v>
      </c>
      <c r="AU38" s="344" t="e">
        <f>#REF!-#REF!</f>
        <v>#REF!</v>
      </c>
      <c r="AV38" s="355" t="e">
        <f>#REF!/#REF!*100-100</f>
        <v>#REF!</v>
      </c>
      <c r="AW38" s="340" t="e">
        <f t="shared" si="6"/>
        <v>#REF!</v>
      </c>
      <c r="AX38" s="363" t="e">
        <f>F38/AT38*100-100</f>
        <v>#REF!</v>
      </c>
      <c r="AY38" s="373" t="e">
        <f>#REF!+AT38</f>
        <v>#REF!</v>
      </c>
      <c r="AZ38" s="299" t="e">
        <f>#REF!-#REF!</f>
        <v>#REF!</v>
      </c>
      <c r="BA38" s="400" t="e">
        <f>#REF!/#REF!*100-100</f>
        <v>#REF!</v>
      </c>
      <c r="BB38" s="459" t="e">
        <f t="shared" si="7"/>
        <v>#REF!</v>
      </c>
      <c r="BC38" s="401" t="e">
        <f>F38/AY38*100-100</f>
        <v>#REF!</v>
      </c>
      <c r="BD38" s="469" t="e">
        <f>#REF!+AY38</f>
        <v>#REF!</v>
      </c>
      <c r="BE38" s="495" t="e">
        <f>#REF!-#REF!</f>
        <v>#REF!</v>
      </c>
      <c r="BF38" s="489" t="e">
        <f>#REF!/#REF!*100-100</f>
        <v>#REF!</v>
      </c>
      <c r="BG38" s="495" t="e">
        <f t="shared" si="8"/>
        <v>#REF!</v>
      </c>
      <c r="BH38" s="527" t="e">
        <f>F38/BD38*100-100</f>
        <v>#REF!</v>
      </c>
      <c r="BI38" s="552">
        <v>0.25118000000000507</v>
      </c>
      <c r="BJ38" s="553">
        <v>54.821368940960724</v>
      </c>
      <c r="BK38" s="552">
        <v>2.3802240000001156</v>
      </c>
      <c r="BL38" s="553">
        <v>45.965914653966706</v>
      </c>
    </row>
    <row r="39" spans="1:64" ht="18" customHeight="1">
      <c r="A39" s="47"/>
      <c r="B39" s="274" t="s">
        <v>42</v>
      </c>
      <c r="C39" s="25" t="s">
        <v>3</v>
      </c>
      <c r="D39" s="144">
        <v>0.18697899999999912</v>
      </c>
      <c r="E39" s="99">
        <v>0.4513709999999982</v>
      </c>
      <c r="F39" s="101">
        <v>7.318057000000017</v>
      </c>
      <c r="G39" s="146"/>
      <c r="H39" s="144">
        <v>0.23576199999999758</v>
      </c>
      <c r="I39" s="101">
        <v>7.303773999999957</v>
      </c>
      <c r="J39" s="513" t="e">
        <f>#REF!-#REF!</f>
        <v>#REF!</v>
      </c>
      <c r="K39" s="106" t="e">
        <f>#REF!/#REF!*100-100</f>
        <v>#REF!</v>
      </c>
      <c r="L39" s="106" t="e">
        <f>#REF!+#REF!</f>
        <v>#REF!</v>
      </c>
      <c r="M39" s="394" t="e">
        <f>#REF!-#REF!</f>
        <v>#REF!</v>
      </c>
      <c r="N39" s="106" t="e">
        <f>#REF!/#REF!*100-100</f>
        <v>#REF!</v>
      </c>
      <c r="O39" s="106" t="e">
        <f t="shared" si="22"/>
        <v>#REF!</v>
      </c>
      <c r="P39" s="106" t="e">
        <f>F39/L39*100-100</f>
        <v>#REF!</v>
      </c>
      <c r="Q39" s="395" t="e">
        <f>#REF!-#REF!</f>
        <v>#REF!</v>
      </c>
      <c r="R39" s="396" t="e">
        <f>#REF!/#REF!*100-100</f>
        <v>#REF!</v>
      </c>
      <c r="S39" s="395" t="e">
        <f>#REF!-#REF!</f>
        <v>#REF!</v>
      </c>
      <c r="T39" s="396" t="e">
        <f>#REF!/#REF!*100-100</f>
        <v>#REF!</v>
      </c>
      <c r="U39" s="396" t="e">
        <f>#REF!+#REF!</f>
        <v>#REF!</v>
      </c>
      <c r="V39" s="396" t="e">
        <f>#REF!-#REF!</f>
        <v>#REF!</v>
      </c>
      <c r="W39" s="396" t="e">
        <f>#REF!/#REF!*100-100</f>
        <v>#REF!</v>
      </c>
      <c r="X39" s="396" t="e">
        <f t="shared" si="24"/>
        <v>#REF!</v>
      </c>
      <c r="Y39" s="396" t="e">
        <f>F39/U39*100-100</f>
        <v>#REF!</v>
      </c>
      <c r="Z39" s="106" t="e">
        <f>#REF!+U39</f>
        <v>#REF!</v>
      </c>
      <c r="AA39" s="106" t="e">
        <f>#REF!-#REF!</f>
        <v>#REF!</v>
      </c>
      <c r="AB39" s="106" t="e">
        <f>#REF!/#REF!*100-100</f>
        <v>#REF!</v>
      </c>
      <c r="AC39" s="106" t="e">
        <f t="shared" si="26"/>
        <v>#REF!</v>
      </c>
      <c r="AD39" s="106" t="e">
        <f>F39/Z39*100-100</f>
        <v>#REF!</v>
      </c>
      <c r="AE39" s="105" t="e">
        <f>#REF!+Z39</f>
        <v>#REF!</v>
      </c>
      <c r="AF39" s="297" t="e">
        <f>#REF!-#REF!</f>
        <v>#REF!</v>
      </c>
      <c r="AG39" s="298" t="e">
        <f>#REF!/#REF!*100-100</f>
        <v>#REF!</v>
      </c>
      <c r="AH39" s="299" t="e">
        <f t="shared" si="28"/>
        <v>#REF!</v>
      </c>
      <c r="AI39" s="300" t="e">
        <f>F39/AE39*100-100</f>
        <v>#REF!</v>
      </c>
      <c r="AJ39" s="322" t="e">
        <f>#REF!+AE39</f>
        <v>#REF!</v>
      </c>
      <c r="AK39" s="302" t="e">
        <f>#REF!-#REF!</f>
        <v>#REF!</v>
      </c>
      <c r="AL39" s="303" t="e">
        <f>#REF!/#REF!*100-100</f>
        <v>#REF!</v>
      </c>
      <c r="AM39" s="304" t="e">
        <f t="shared" si="4"/>
        <v>#REF!</v>
      </c>
      <c r="AN39" s="305" t="e">
        <f>F39/AJ39*100-100</f>
        <v>#REF!</v>
      </c>
      <c r="AO39" s="373" t="e">
        <f>#REF!+AJ39</f>
        <v>#REF!</v>
      </c>
      <c r="AP39" s="399" t="e">
        <f>#REF!-#REF!</f>
        <v>#REF!</v>
      </c>
      <c r="AQ39" s="400" t="e">
        <f>#REF!/#REF!*100-100</f>
        <v>#REF!</v>
      </c>
      <c r="AR39" s="400" t="e">
        <f t="shared" si="5"/>
        <v>#REF!</v>
      </c>
      <c r="AS39" s="401" t="e">
        <f>F39/AO39*100-100</f>
        <v>#REF!</v>
      </c>
      <c r="AT39" s="347" t="e">
        <f>AO39+#REF!</f>
        <v>#REF!</v>
      </c>
      <c r="AU39" s="344" t="e">
        <f>#REF!-#REF!</f>
        <v>#REF!</v>
      </c>
      <c r="AV39" s="355" t="e">
        <f>#REF!/#REF!*100-100</f>
        <v>#REF!</v>
      </c>
      <c r="AW39" s="340" t="e">
        <f t="shared" si="6"/>
        <v>#REF!</v>
      </c>
      <c r="AX39" s="363" t="e">
        <f>F39/AT39*100-100</f>
        <v>#REF!</v>
      </c>
      <c r="AY39" s="373" t="e">
        <f>#REF!+AT39</f>
        <v>#REF!</v>
      </c>
      <c r="AZ39" s="299" t="e">
        <f>#REF!-#REF!</f>
        <v>#REF!</v>
      </c>
      <c r="BA39" s="400" t="e">
        <f>#REF!/#REF!*100-100</f>
        <v>#REF!</v>
      </c>
      <c r="BB39" s="459" t="e">
        <f t="shared" si="7"/>
        <v>#REF!</v>
      </c>
      <c r="BC39" s="401" t="e">
        <f>F39/AY39*100-100</f>
        <v>#REF!</v>
      </c>
      <c r="BD39" s="469" t="e">
        <f>#REF!+AY39</f>
        <v>#REF!</v>
      </c>
      <c r="BE39" s="495" t="e">
        <f>#REF!-#REF!</f>
        <v>#REF!</v>
      </c>
      <c r="BF39" s="489" t="e">
        <f>#REF!/#REF!*100-100</f>
        <v>#REF!</v>
      </c>
      <c r="BG39" s="495" t="e">
        <f t="shared" si="8"/>
        <v>#REF!</v>
      </c>
      <c r="BH39" s="527" t="e">
        <f>F39/BD39*100-100</f>
        <v>#REF!</v>
      </c>
      <c r="BI39" s="552">
        <v>-0.048782999999998466</v>
      </c>
      <c r="BJ39" s="553">
        <v>-20.691629694352343</v>
      </c>
      <c r="BK39" s="552">
        <v>0.01428300000006022</v>
      </c>
      <c r="BL39" s="553">
        <v>0.19555643424975244</v>
      </c>
    </row>
    <row r="40" spans="1:64" ht="18.75" customHeight="1">
      <c r="A40" s="47"/>
      <c r="B40" s="274" t="s">
        <v>43</v>
      </c>
      <c r="C40" s="476" t="s">
        <v>144</v>
      </c>
      <c r="D40" s="148">
        <v>0</v>
      </c>
      <c r="E40" s="107">
        <v>0</v>
      </c>
      <c r="F40" s="101">
        <v>2.3089839999999953</v>
      </c>
      <c r="G40" s="146"/>
      <c r="H40" s="144">
        <v>0.40457399999999666</v>
      </c>
      <c r="I40" s="101">
        <v>4.789195999999979</v>
      </c>
      <c r="J40" s="513" t="e">
        <f>#REF!-#REF!</f>
        <v>#REF!</v>
      </c>
      <c r="K40" s="106" t="e">
        <f>#REF!/#REF!*100-100</f>
        <v>#REF!</v>
      </c>
      <c r="L40" s="106" t="e">
        <f>#REF!+#REF!</f>
        <v>#REF!</v>
      </c>
      <c r="M40" s="394" t="e">
        <f>#REF!-#REF!</f>
        <v>#REF!</v>
      </c>
      <c r="N40" s="106" t="e">
        <f>#REF!/#REF!*100-100</f>
        <v>#REF!</v>
      </c>
      <c r="O40" s="106" t="e">
        <f t="shared" si="22"/>
        <v>#REF!</v>
      </c>
      <c r="P40" s="106" t="e">
        <f>F40/L40*100-100</f>
        <v>#REF!</v>
      </c>
      <c r="Q40" s="395" t="e">
        <f>#REF!-#REF!</f>
        <v>#REF!</v>
      </c>
      <c r="R40" s="396" t="e">
        <f>#REF!/#REF!*100-100</f>
        <v>#REF!</v>
      </c>
      <c r="S40" s="395" t="e">
        <f>#REF!-#REF!</f>
        <v>#REF!</v>
      </c>
      <c r="T40" s="396" t="e">
        <f>#REF!/#REF!*100-100</f>
        <v>#REF!</v>
      </c>
      <c r="U40" s="396" t="e">
        <f>#REF!+#REF!</f>
        <v>#REF!</v>
      </c>
      <c r="V40" s="396" t="e">
        <f>#REF!-#REF!</f>
        <v>#REF!</v>
      </c>
      <c r="W40" s="396" t="e">
        <f>#REF!/#REF!*100-100</f>
        <v>#REF!</v>
      </c>
      <c r="X40" s="396" t="e">
        <f t="shared" si="24"/>
        <v>#REF!</v>
      </c>
      <c r="Y40" s="396" t="e">
        <f>F40/U40*100-100</f>
        <v>#REF!</v>
      </c>
      <c r="Z40" s="106" t="e">
        <f>#REF!+U40</f>
        <v>#REF!</v>
      </c>
      <c r="AA40" s="106" t="e">
        <f>#REF!-#REF!</f>
        <v>#REF!</v>
      </c>
      <c r="AB40" s="106" t="e">
        <f>#REF!/#REF!*100-100</f>
        <v>#REF!</v>
      </c>
      <c r="AC40" s="106" t="e">
        <f t="shared" si="26"/>
        <v>#REF!</v>
      </c>
      <c r="AD40" s="106" t="e">
        <f>F40/Z40*100-100</f>
        <v>#REF!</v>
      </c>
      <c r="AE40" s="105" t="e">
        <f>#REF!+Z40</f>
        <v>#REF!</v>
      </c>
      <c r="AF40" s="297" t="e">
        <f>#REF!-#REF!</f>
        <v>#REF!</v>
      </c>
      <c r="AG40" s="298" t="e">
        <f>#REF!/#REF!*100-100</f>
        <v>#REF!</v>
      </c>
      <c r="AH40" s="299" t="e">
        <f t="shared" si="28"/>
        <v>#REF!</v>
      </c>
      <c r="AI40" s="300" t="e">
        <f>F40/AE40*100-100</f>
        <v>#REF!</v>
      </c>
      <c r="AJ40" s="322" t="e">
        <f>#REF!+AE40</f>
        <v>#REF!</v>
      </c>
      <c r="AK40" s="302" t="e">
        <f>#REF!-#REF!</f>
        <v>#REF!</v>
      </c>
      <c r="AL40" s="303" t="e">
        <f>#REF!/#REF!*100-100</f>
        <v>#REF!</v>
      </c>
      <c r="AM40" s="304" t="e">
        <f t="shared" si="4"/>
        <v>#REF!</v>
      </c>
      <c r="AN40" s="305" t="e">
        <f>F40/AJ40*100-100</f>
        <v>#REF!</v>
      </c>
      <c r="AO40" s="373" t="e">
        <f>#REF!+AJ40</f>
        <v>#REF!</v>
      </c>
      <c r="AP40" s="399" t="e">
        <f>#REF!-#REF!</f>
        <v>#REF!</v>
      </c>
      <c r="AQ40" s="400" t="e">
        <f>#REF!/#REF!*100-100</f>
        <v>#REF!</v>
      </c>
      <c r="AR40" s="400" t="e">
        <f t="shared" si="5"/>
        <v>#REF!</v>
      </c>
      <c r="AS40" s="401" t="e">
        <f>F40/AO40*100-100</f>
        <v>#REF!</v>
      </c>
      <c r="AT40" s="347" t="e">
        <f>AO40+#REF!</f>
        <v>#REF!</v>
      </c>
      <c r="AU40" s="344" t="e">
        <f>#REF!-#REF!</f>
        <v>#REF!</v>
      </c>
      <c r="AV40" s="355" t="e">
        <f>#REF!/#REF!*100-100</f>
        <v>#REF!</v>
      </c>
      <c r="AW40" s="340" t="e">
        <f t="shared" si="6"/>
        <v>#REF!</v>
      </c>
      <c r="AX40" s="363" t="e">
        <f>F40/AT40*100-100</f>
        <v>#REF!</v>
      </c>
      <c r="AY40" s="373" t="e">
        <f>#REF!+AT40</f>
        <v>#REF!</v>
      </c>
      <c r="AZ40" s="299" t="e">
        <f>#REF!-#REF!</f>
        <v>#REF!</v>
      </c>
      <c r="BA40" s="400" t="e">
        <f>#REF!/#REF!*100-100</f>
        <v>#REF!</v>
      </c>
      <c r="BB40" s="459" t="e">
        <f t="shared" si="7"/>
        <v>#REF!</v>
      </c>
      <c r="BC40" s="401" t="e">
        <f>F40/AY40*100-100</f>
        <v>#REF!</v>
      </c>
      <c r="BD40" s="469" t="e">
        <f>#REF!+AY40</f>
        <v>#REF!</v>
      </c>
      <c r="BE40" s="495" t="e">
        <f>#REF!-#REF!</f>
        <v>#REF!</v>
      </c>
      <c r="BF40" s="489" t="e">
        <f>#REF!/#REF!*100-100</f>
        <v>#REF!</v>
      </c>
      <c r="BG40" s="495" t="e">
        <f t="shared" si="8"/>
        <v>#REF!</v>
      </c>
      <c r="BH40" s="527" t="e">
        <f>F40/BD40*100-100</f>
        <v>#REF!</v>
      </c>
      <c r="BI40" s="552">
        <v>-0.40457399999999666</v>
      </c>
      <c r="BJ40" s="553">
        <v>-100</v>
      </c>
      <c r="BK40" s="552">
        <v>-2.480211999999984</v>
      </c>
      <c r="BL40" s="553">
        <v>-51.78764869928052</v>
      </c>
    </row>
    <row r="41" spans="1:64" ht="18.75" customHeight="1">
      <c r="A41" s="47"/>
      <c r="B41" s="274" t="s">
        <v>44</v>
      </c>
      <c r="C41" s="476" t="s">
        <v>148</v>
      </c>
      <c r="D41" s="144">
        <v>0.37137599999999793</v>
      </c>
      <c r="E41" s="99">
        <v>1.1331689999999526</v>
      </c>
      <c r="F41" s="101">
        <v>2.3750449999999574</v>
      </c>
      <c r="G41" s="146"/>
      <c r="H41" s="148">
        <v>0</v>
      </c>
      <c r="I41" s="120">
        <v>0</v>
      </c>
      <c r="J41" s="515"/>
      <c r="K41" s="314"/>
      <c r="L41" s="314"/>
      <c r="M41" s="104"/>
      <c r="N41" s="314"/>
      <c r="O41" s="314"/>
      <c r="P41" s="314"/>
      <c r="Q41" s="407"/>
      <c r="R41" s="407"/>
      <c r="S41" s="407"/>
      <c r="T41" s="407"/>
      <c r="U41" s="407"/>
      <c r="V41" s="407"/>
      <c r="W41" s="407"/>
      <c r="X41" s="407"/>
      <c r="Y41" s="407"/>
      <c r="Z41" s="314"/>
      <c r="AA41" s="314"/>
      <c r="AB41" s="314"/>
      <c r="AC41" s="314"/>
      <c r="AD41" s="314"/>
      <c r="AE41" s="315"/>
      <c r="AF41" s="316"/>
      <c r="AG41" s="315"/>
      <c r="AH41" s="317"/>
      <c r="AI41" s="318"/>
      <c r="AJ41" s="319">
        <v>0</v>
      </c>
      <c r="AK41" s="302" t="e">
        <f>#REF!-#REF!</f>
        <v>#REF!</v>
      </c>
      <c r="AL41" s="312">
        <v>0</v>
      </c>
      <c r="AM41" s="304">
        <f aca="true" t="shared" si="35" ref="AM41:AM72">F41-AJ41</f>
        <v>2.3750449999999574</v>
      </c>
      <c r="AN41" s="320">
        <v>0</v>
      </c>
      <c r="AO41" s="319" t="e">
        <f>#REF!+AJ41</f>
        <v>#REF!</v>
      </c>
      <c r="AP41" s="399" t="e">
        <f>#REF!-#REF!</f>
        <v>#REF!</v>
      </c>
      <c r="AQ41" s="403">
        <v>0</v>
      </c>
      <c r="AR41" s="400" t="e">
        <f aca="true" t="shared" si="36" ref="AR41:AR72">F41-AO41</f>
        <v>#REF!</v>
      </c>
      <c r="AS41" s="408">
        <v>0</v>
      </c>
      <c r="AT41" s="280" t="e">
        <f>AO41+#REF!</f>
        <v>#REF!</v>
      </c>
      <c r="AU41" s="344" t="e">
        <f>#REF!-#REF!</f>
        <v>#REF!</v>
      </c>
      <c r="AV41" s="358">
        <v>0</v>
      </c>
      <c r="AW41" s="340" t="e">
        <f aca="true" t="shared" si="37" ref="AW41:AW72">F41-AT41</f>
        <v>#REF!</v>
      </c>
      <c r="AX41" s="365">
        <v>0</v>
      </c>
      <c r="AY41" s="319" t="e">
        <f>#REF!+AT41</f>
        <v>#REF!</v>
      </c>
      <c r="AZ41" s="299" t="e">
        <f>#REF!-#REF!</f>
        <v>#REF!</v>
      </c>
      <c r="BA41" s="403">
        <v>0</v>
      </c>
      <c r="BB41" s="459" t="e">
        <f aca="true" t="shared" si="38" ref="BB41:BB72">F41-AY41</f>
        <v>#REF!</v>
      </c>
      <c r="BC41" s="408">
        <v>0</v>
      </c>
      <c r="BD41" s="484" t="e">
        <f>#REF!+AY41</f>
        <v>#REF!</v>
      </c>
      <c r="BE41" s="495" t="e">
        <f>#REF!-#REF!</f>
        <v>#REF!</v>
      </c>
      <c r="BF41" s="491">
        <v>0</v>
      </c>
      <c r="BG41" s="495" t="e">
        <f aca="true" t="shared" si="39" ref="BG41:BG72">F41-BD41</f>
        <v>#REF!</v>
      </c>
      <c r="BH41" s="529">
        <v>0</v>
      </c>
      <c r="BI41" s="552">
        <v>0.37137599999999793</v>
      </c>
      <c r="BJ41" s="555">
        <v>0</v>
      </c>
      <c r="BK41" s="552">
        <v>2.3750449999999574</v>
      </c>
      <c r="BL41" s="555">
        <v>0</v>
      </c>
    </row>
    <row r="42" spans="1:64" ht="20.25" customHeight="1">
      <c r="A42" s="47"/>
      <c r="B42" s="274" t="s">
        <v>94</v>
      </c>
      <c r="C42" s="477" t="s">
        <v>159</v>
      </c>
      <c r="D42" s="148">
        <v>0</v>
      </c>
      <c r="E42" s="107">
        <v>0</v>
      </c>
      <c r="F42" s="101">
        <v>0.8656719999999969</v>
      </c>
      <c r="G42" s="146"/>
      <c r="H42" s="144">
        <v>0.049865999999999744</v>
      </c>
      <c r="I42" s="101">
        <v>0.8593339999999994</v>
      </c>
      <c r="J42" s="161" t="e">
        <f>#REF!-#REF!</f>
        <v>#REF!</v>
      </c>
      <c r="K42" s="106" t="e">
        <f>#REF!/#REF!*100-100</f>
        <v>#REF!</v>
      </c>
      <c r="L42" s="106" t="e">
        <f>#REF!+#REF!</f>
        <v>#REF!</v>
      </c>
      <c r="M42" s="394" t="e">
        <f>#REF!-#REF!</f>
        <v>#REF!</v>
      </c>
      <c r="N42" s="106" t="e">
        <f>#REF!/#REF!*100-100</f>
        <v>#REF!</v>
      </c>
      <c r="O42" s="106" t="e">
        <f aca="true" t="shared" si="40" ref="O42:O47">F42-L42</f>
        <v>#REF!</v>
      </c>
      <c r="P42" s="106" t="e">
        <f aca="true" t="shared" si="41" ref="P42:P47">F42/L42*100-100</f>
        <v>#REF!</v>
      </c>
      <c r="Q42" s="395" t="e">
        <f>#REF!-#REF!</f>
        <v>#REF!</v>
      </c>
      <c r="R42" s="396" t="e">
        <f>#REF!/#REF!*100-100</f>
        <v>#REF!</v>
      </c>
      <c r="S42" s="395" t="e">
        <f>#REF!-#REF!</f>
        <v>#REF!</v>
      </c>
      <c r="T42" s="396" t="e">
        <f>#REF!/#REF!*100-100</f>
        <v>#REF!</v>
      </c>
      <c r="U42" s="396" t="e">
        <f>#REF!+#REF!</f>
        <v>#REF!</v>
      </c>
      <c r="V42" s="396" t="e">
        <f>#REF!-#REF!</f>
        <v>#REF!</v>
      </c>
      <c r="W42" s="396" t="e">
        <f>#REF!/#REF!*100-100</f>
        <v>#REF!</v>
      </c>
      <c r="X42" s="396" t="e">
        <f aca="true" t="shared" si="42" ref="X42:X52">F42-U42</f>
        <v>#REF!</v>
      </c>
      <c r="Y42" s="396" t="e">
        <f aca="true" t="shared" si="43" ref="Y42:Y47">F42/U42*100-100</f>
        <v>#REF!</v>
      </c>
      <c r="Z42" s="106" t="e">
        <f>#REF!+U42</f>
        <v>#REF!</v>
      </c>
      <c r="AA42" s="106" t="e">
        <f>#REF!-#REF!</f>
        <v>#REF!</v>
      </c>
      <c r="AB42" s="106" t="e">
        <f>#REF!/#REF!*100-100</f>
        <v>#REF!</v>
      </c>
      <c r="AC42" s="106" t="e">
        <f aca="true" t="shared" si="44" ref="AC42:AC52">F42-Z42</f>
        <v>#REF!</v>
      </c>
      <c r="AD42" s="106" t="e">
        <f aca="true" t="shared" si="45" ref="AD42:AD47">F42/Z42*100-100</f>
        <v>#REF!</v>
      </c>
      <c r="AE42" s="105" t="e">
        <f>#REF!+Z42</f>
        <v>#REF!</v>
      </c>
      <c r="AF42" s="324" t="e">
        <f>#REF!-#REF!</f>
        <v>#REF!</v>
      </c>
      <c r="AG42" s="298" t="e">
        <f>#REF!/#REF!*100-100</f>
        <v>#REF!</v>
      </c>
      <c r="AH42" s="299" t="e">
        <f aca="true" t="shared" si="46" ref="AH42:AH52">F42-AE42</f>
        <v>#REF!</v>
      </c>
      <c r="AI42" s="300" t="e">
        <f aca="true" t="shared" si="47" ref="AI42:AI47">F42/AE42*100-100</f>
        <v>#REF!</v>
      </c>
      <c r="AJ42" s="322" t="e">
        <f>#REF!+AE42</f>
        <v>#REF!</v>
      </c>
      <c r="AK42" s="302" t="e">
        <f>#REF!-#REF!</f>
        <v>#REF!</v>
      </c>
      <c r="AL42" s="303" t="e">
        <f>#REF!/#REF!*100-100</f>
        <v>#REF!</v>
      </c>
      <c r="AM42" s="304" t="e">
        <f t="shared" si="35"/>
        <v>#REF!</v>
      </c>
      <c r="AN42" s="305" t="e">
        <f aca="true" t="shared" si="48" ref="AN42:AN47">F42/AJ42*100-100</f>
        <v>#REF!</v>
      </c>
      <c r="AO42" s="373" t="e">
        <f>#REF!+AJ42</f>
        <v>#REF!</v>
      </c>
      <c r="AP42" s="399" t="e">
        <f>#REF!-#REF!</f>
        <v>#REF!</v>
      </c>
      <c r="AQ42" s="400" t="e">
        <f>#REF!/#REF!*100-100</f>
        <v>#REF!</v>
      </c>
      <c r="AR42" s="400" t="e">
        <f t="shared" si="36"/>
        <v>#REF!</v>
      </c>
      <c r="AS42" s="401" t="e">
        <f aca="true" t="shared" si="49" ref="AS42:AS47">F42/AO42*100-100</f>
        <v>#REF!</v>
      </c>
      <c r="AT42" s="347" t="e">
        <f>AO42+#REF!</f>
        <v>#REF!</v>
      </c>
      <c r="AU42" s="344" t="e">
        <f>#REF!-#REF!</f>
        <v>#REF!</v>
      </c>
      <c r="AV42" s="355" t="e">
        <f>#REF!/#REF!*100-100</f>
        <v>#REF!</v>
      </c>
      <c r="AW42" s="340" t="e">
        <f t="shared" si="37"/>
        <v>#REF!</v>
      </c>
      <c r="AX42" s="363" t="e">
        <f aca="true" t="shared" si="50" ref="AX42:AX47">F42/AT42*100-100</f>
        <v>#REF!</v>
      </c>
      <c r="AY42" s="373" t="e">
        <f>#REF!+AT42</f>
        <v>#REF!</v>
      </c>
      <c r="AZ42" s="299" t="e">
        <f>#REF!-#REF!</f>
        <v>#REF!</v>
      </c>
      <c r="BA42" s="400" t="e">
        <f>#REF!/#REF!*100-100</f>
        <v>#REF!</v>
      </c>
      <c r="BB42" s="459" t="e">
        <f t="shared" si="38"/>
        <v>#REF!</v>
      </c>
      <c r="BC42" s="401" t="e">
        <f aca="true" t="shared" si="51" ref="BC42:BC47">F42/AY42*100-100</f>
        <v>#REF!</v>
      </c>
      <c r="BD42" s="469" t="e">
        <f>#REF!+AY42</f>
        <v>#REF!</v>
      </c>
      <c r="BE42" s="495" t="e">
        <f>#REF!-#REF!</f>
        <v>#REF!</v>
      </c>
      <c r="BF42" s="489" t="e">
        <f>#REF!/#REF!*100-100</f>
        <v>#REF!</v>
      </c>
      <c r="BG42" s="495" t="e">
        <f t="shared" si="39"/>
        <v>#REF!</v>
      </c>
      <c r="BH42" s="527" t="e">
        <f aca="true" t="shared" si="52" ref="BH42:BH47">F42/BD42*100-100</f>
        <v>#REF!</v>
      </c>
      <c r="BI42" s="552">
        <v>-0.049865999999999744</v>
      </c>
      <c r="BJ42" s="553">
        <v>-100</v>
      </c>
      <c r="BK42" s="552">
        <v>0.006337999999997512</v>
      </c>
      <c r="BL42" s="553">
        <v>0.7375479150129678</v>
      </c>
    </row>
    <row r="43" spans="1:66" s="60" customFormat="1" ht="23.25" customHeight="1">
      <c r="A43" s="234">
        <v>4</v>
      </c>
      <c r="B43" s="214" t="s">
        <v>6</v>
      </c>
      <c r="C43" s="478"/>
      <c r="D43" s="157">
        <v>697.9052900000002</v>
      </c>
      <c r="E43" s="116">
        <v>1668.425392</v>
      </c>
      <c r="F43" s="201">
        <v>7433.261697999999</v>
      </c>
      <c r="G43" s="325"/>
      <c r="H43" s="157">
        <v>740.475515</v>
      </c>
      <c r="I43" s="201">
        <v>7388.625093100001</v>
      </c>
      <c r="J43" s="159" t="e">
        <f>#REF!-#REF!</f>
        <v>#REF!</v>
      </c>
      <c r="K43" s="116" t="e">
        <f>#REF!/#REF!*100-100</f>
        <v>#REF!</v>
      </c>
      <c r="L43" s="117" t="e">
        <f>#REF!+#REF!</f>
        <v>#REF!</v>
      </c>
      <c r="M43" s="183" t="e">
        <f>#REF!-#REF!</f>
        <v>#REF!</v>
      </c>
      <c r="N43" s="117" t="e">
        <f>#REF!/#REF!*100-100</f>
        <v>#REF!</v>
      </c>
      <c r="O43" s="117" t="e">
        <f t="shared" si="40"/>
        <v>#REF!</v>
      </c>
      <c r="P43" s="117" t="e">
        <f t="shared" si="41"/>
        <v>#REF!</v>
      </c>
      <c r="Q43" s="183" t="e">
        <f>#REF!-#REF!</f>
        <v>#REF!</v>
      </c>
      <c r="R43" s="117" t="e">
        <f>#REF!/#REF!*100-100</f>
        <v>#REF!</v>
      </c>
      <c r="S43" s="183" t="e">
        <f>#REF!-#REF!</f>
        <v>#REF!</v>
      </c>
      <c r="T43" s="183" t="e">
        <f>#REF!/#REF!*100-100</f>
        <v>#REF!</v>
      </c>
      <c r="U43" s="116" t="e">
        <f>U44+U45+U48+U50+U52+U54+U55+U49+U47</f>
        <v>#REF!</v>
      </c>
      <c r="V43" s="117" t="e">
        <f>#REF!-#REF!</f>
        <v>#REF!</v>
      </c>
      <c r="W43" s="117" t="e">
        <f>#REF!/#REF!*100-100</f>
        <v>#REF!</v>
      </c>
      <c r="X43" s="117" t="e">
        <f t="shared" si="42"/>
        <v>#REF!</v>
      </c>
      <c r="Y43" s="117" t="e">
        <f t="shared" si="43"/>
        <v>#REF!</v>
      </c>
      <c r="Z43" s="114" t="e">
        <f>#REF!+U43</f>
        <v>#REF!</v>
      </c>
      <c r="AA43" s="114" t="e">
        <f>#REF!-#REF!</f>
        <v>#REF!</v>
      </c>
      <c r="AB43" s="114" t="e">
        <f>#REF!/#REF!*100-100</f>
        <v>#REF!</v>
      </c>
      <c r="AC43" s="114" t="e">
        <f t="shared" si="44"/>
        <v>#REF!</v>
      </c>
      <c r="AD43" s="114" t="e">
        <f t="shared" si="45"/>
        <v>#REF!</v>
      </c>
      <c r="AE43" s="115" t="e">
        <f>#REF!+Z43</f>
        <v>#REF!</v>
      </c>
      <c r="AF43" s="243" t="e">
        <f>#REF!-#REF!</f>
        <v>#REF!</v>
      </c>
      <c r="AG43" s="252" t="e">
        <f>#REF!/#REF!*100-100</f>
        <v>#REF!</v>
      </c>
      <c r="AH43" s="245" t="e">
        <f t="shared" si="46"/>
        <v>#REF!</v>
      </c>
      <c r="AI43" s="261" t="e">
        <f t="shared" si="47"/>
        <v>#REF!</v>
      </c>
      <c r="AJ43" s="115" t="e">
        <f>#REF!+AE43</f>
        <v>#REF!</v>
      </c>
      <c r="AK43" s="252" t="e">
        <f>#REF!-#REF!</f>
        <v>#REF!</v>
      </c>
      <c r="AL43" s="115" t="e">
        <f>#REF!/#REF!*100-100</f>
        <v>#REF!</v>
      </c>
      <c r="AM43" s="252" t="e">
        <f t="shared" si="35"/>
        <v>#REF!</v>
      </c>
      <c r="AN43" s="289" t="e">
        <f t="shared" si="48"/>
        <v>#REF!</v>
      </c>
      <c r="AO43" s="201" t="e">
        <f>#REF!+AJ43</f>
        <v>#REF!</v>
      </c>
      <c r="AP43" s="392" t="e">
        <f>#REF!-#REF!</f>
        <v>#REF!</v>
      </c>
      <c r="AQ43" s="295" t="e">
        <f>#REF!/#REF!*100-100</f>
        <v>#REF!</v>
      </c>
      <c r="AR43" s="295" t="e">
        <f t="shared" si="36"/>
        <v>#REF!</v>
      </c>
      <c r="AS43" s="296" t="e">
        <f t="shared" si="49"/>
        <v>#REF!</v>
      </c>
      <c r="AT43" s="346" t="e">
        <f>AO43+#REF!</f>
        <v>#REF!</v>
      </c>
      <c r="AU43" s="343" t="e">
        <f>#REF!-#REF!</f>
        <v>#REF!</v>
      </c>
      <c r="AV43" s="356" t="e">
        <f>#REF!/#REF!*100-100</f>
        <v>#REF!</v>
      </c>
      <c r="AW43" s="339" t="e">
        <f t="shared" si="37"/>
        <v>#REF!</v>
      </c>
      <c r="AX43" s="364" t="e">
        <f t="shared" si="50"/>
        <v>#REF!</v>
      </c>
      <c r="AY43" s="346" t="e">
        <f>#REF!+AT43</f>
        <v>#REF!</v>
      </c>
      <c r="AZ43" s="366" t="e">
        <f>#REF!-#REF!</f>
        <v>#REF!</v>
      </c>
      <c r="BA43" s="295" t="e">
        <f>#REF!/#REF!*100-100</f>
        <v>#REF!</v>
      </c>
      <c r="BB43" s="351" t="e">
        <f t="shared" si="38"/>
        <v>#REF!</v>
      </c>
      <c r="BC43" s="296" t="e">
        <f t="shared" si="51"/>
        <v>#REF!</v>
      </c>
      <c r="BD43" s="468" t="e">
        <f>#REF!+AY43</f>
        <v>#REF!</v>
      </c>
      <c r="BE43" s="494" t="e">
        <f>#REF!-#REF!</f>
        <v>#REF!</v>
      </c>
      <c r="BF43" s="488" t="e">
        <f>#REF!/#REF!*100-100</f>
        <v>#REF!</v>
      </c>
      <c r="BG43" s="494" t="e">
        <f t="shared" si="39"/>
        <v>#REF!</v>
      </c>
      <c r="BH43" s="526" t="e">
        <f t="shared" si="52"/>
        <v>#REF!</v>
      </c>
      <c r="BI43" s="203">
        <v>-42.57022499999982</v>
      </c>
      <c r="BJ43" s="183">
        <v>-5.749038845666604</v>
      </c>
      <c r="BK43" s="550">
        <v>44.63660489999802</v>
      </c>
      <c r="BL43" s="551">
        <v>0.6041259955344316</v>
      </c>
      <c r="BM43" s="197"/>
      <c r="BN43" s="197"/>
    </row>
    <row r="44" spans="1:64" s="4" customFormat="1" ht="21" customHeight="1">
      <c r="A44" s="48"/>
      <c r="B44" s="215" t="s">
        <v>46</v>
      </c>
      <c r="C44" s="27" t="s">
        <v>9</v>
      </c>
      <c r="D44" s="398">
        <v>263.255357</v>
      </c>
      <c r="E44" s="102">
        <v>571.673104</v>
      </c>
      <c r="F44" s="101">
        <v>2571.098069</v>
      </c>
      <c r="G44" s="152"/>
      <c r="H44" s="162">
        <v>262.653801</v>
      </c>
      <c r="I44" s="101">
        <v>2265.638965</v>
      </c>
      <c r="J44" s="161" t="e">
        <f>#REF!-#REF!</f>
        <v>#REF!</v>
      </c>
      <c r="K44" s="121" t="e">
        <f>#REF!/#REF!*100-100</f>
        <v>#REF!</v>
      </c>
      <c r="L44" s="106" t="e">
        <f>#REF!+#REF!</f>
        <v>#REF!</v>
      </c>
      <c r="M44" s="394" t="e">
        <f>#REF!-#REF!</f>
        <v>#REF!</v>
      </c>
      <c r="N44" s="106" t="e">
        <f>#REF!/#REF!*100-100</f>
        <v>#REF!</v>
      </c>
      <c r="O44" s="106" t="e">
        <f t="shared" si="40"/>
        <v>#REF!</v>
      </c>
      <c r="P44" s="106" t="e">
        <f t="shared" si="41"/>
        <v>#REF!</v>
      </c>
      <c r="Q44" s="395" t="e">
        <f>#REF!-#REF!</f>
        <v>#REF!</v>
      </c>
      <c r="R44" s="396" t="e">
        <f>#REF!/#REF!*100-100</f>
        <v>#REF!</v>
      </c>
      <c r="S44" s="395" t="e">
        <f>#REF!-#REF!</f>
        <v>#REF!</v>
      </c>
      <c r="T44" s="396" t="e">
        <f>#REF!/#REF!*100-100</f>
        <v>#REF!</v>
      </c>
      <c r="U44" s="396" t="e">
        <f>#REF!+#REF!</f>
        <v>#REF!</v>
      </c>
      <c r="V44" s="396" t="e">
        <f>#REF!-#REF!</f>
        <v>#REF!</v>
      </c>
      <c r="W44" s="396" t="e">
        <f>#REF!/#REF!*100-100</f>
        <v>#REF!</v>
      </c>
      <c r="X44" s="396" t="e">
        <f t="shared" si="42"/>
        <v>#REF!</v>
      </c>
      <c r="Y44" s="396" t="e">
        <f t="shared" si="43"/>
        <v>#REF!</v>
      </c>
      <c r="Z44" s="106" t="e">
        <f>#REF!+U44</f>
        <v>#REF!</v>
      </c>
      <c r="AA44" s="106" t="e">
        <f>#REF!-#REF!</f>
        <v>#REF!</v>
      </c>
      <c r="AB44" s="106" t="e">
        <f>#REF!/#REF!*100-100</f>
        <v>#REF!</v>
      </c>
      <c r="AC44" s="106" t="e">
        <f t="shared" si="44"/>
        <v>#REF!</v>
      </c>
      <c r="AD44" s="106" t="e">
        <f t="shared" si="45"/>
        <v>#REF!</v>
      </c>
      <c r="AE44" s="105" t="e">
        <f>#REF!+Z44</f>
        <v>#REF!</v>
      </c>
      <c r="AF44" s="297" t="e">
        <f>#REF!-#REF!</f>
        <v>#REF!</v>
      </c>
      <c r="AG44" s="298" t="e">
        <f>#REF!/#REF!*100-100</f>
        <v>#REF!</v>
      </c>
      <c r="AH44" s="299" t="e">
        <f t="shared" si="46"/>
        <v>#REF!</v>
      </c>
      <c r="AI44" s="300" t="e">
        <f t="shared" si="47"/>
        <v>#REF!</v>
      </c>
      <c r="AJ44" s="322" t="e">
        <f>#REF!+AE44</f>
        <v>#REF!</v>
      </c>
      <c r="AK44" s="302" t="e">
        <f>#REF!-#REF!</f>
        <v>#REF!</v>
      </c>
      <c r="AL44" s="303" t="e">
        <f>#REF!/#REF!*100-100</f>
        <v>#REF!</v>
      </c>
      <c r="AM44" s="304" t="e">
        <f t="shared" si="35"/>
        <v>#REF!</v>
      </c>
      <c r="AN44" s="305" t="e">
        <f t="shared" si="48"/>
        <v>#REF!</v>
      </c>
      <c r="AO44" s="373" t="e">
        <f>#REF!+AJ44</f>
        <v>#REF!</v>
      </c>
      <c r="AP44" s="399" t="e">
        <f>#REF!-#REF!</f>
        <v>#REF!</v>
      </c>
      <c r="AQ44" s="400" t="e">
        <f>#REF!/#REF!*100-100</f>
        <v>#REF!</v>
      </c>
      <c r="AR44" s="400" t="e">
        <f t="shared" si="36"/>
        <v>#REF!</v>
      </c>
      <c r="AS44" s="401" t="e">
        <f t="shared" si="49"/>
        <v>#REF!</v>
      </c>
      <c r="AT44" s="347" t="e">
        <f>AO44+#REF!</f>
        <v>#REF!</v>
      </c>
      <c r="AU44" s="344" t="e">
        <f>#REF!-#REF!</f>
        <v>#REF!</v>
      </c>
      <c r="AV44" s="355" t="e">
        <f>#REF!/#REF!*100-100</f>
        <v>#REF!</v>
      </c>
      <c r="AW44" s="340" t="e">
        <f t="shared" si="37"/>
        <v>#REF!</v>
      </c>
      <c r="AX44" s="363" t="e">
        <f t="shared" si="50"/>
        <v>#REF!</v>
      </c>
      <c r="AY44" s="373" t="e">
        <f>#REF!+AT44</f>
        <v>#REF!</v>
      </c>
      <c r="AZ44" s="299" t="e">
        <f>#REF!-#REF!</f>
        <v>#REF!</v>
      </c>
      <c r="BA44" s="403">
        <v>0</v>
      </c>
      <c r="BB44" s="459" t="e">
        <f t="shared" si="38"/>
        <v>#REF!</v>
      </c>
      <c r="BC44" s="401" t="e">
        <f t="shared" si="51"/>
        <v>#REF!</v>
      </c>
      <c r="BD44" s="469" t="e">
        <f>#REF!+AY44</f>
        <v>#REF!</v>
      </c>
      <c r="BE44" s="495" t="e">
        <f>#REF!-#REF!</f>
        <v>#REF!</v>
      </c>
      <c r="BF44" s="489" t="e">
        <f>#REF!/#REF!*100-100</f>
        <v>#REF!</v>
      </c>
      <c r="BG44" s="495" t="e">
        <f t="shared" si="39"/>
        <v>#REF!</v>
      </c>
      <c r="BH44" s="527" t="e">
        <f t="shared" si="52"/>
        <v>#REF!</v>
      </c>
      <c r="BI44" s="552">
        <v>0.6015560000000164</v>
      </c>
      <c r="BJ44" s="553">
        <v>0.229029999836186</v>
      </c>
      <c r="BK44" s="552">
        <v>305.459104</v>
      </c>
      <c r="BL44" s="553">
        <v>13.482249763478976</v>
      </c>
    </row>
    <row r="45" spans="1:64" s="4" customFormat="1" ht="15.75" customHeight="1">
      <c r="A45" s="50"/>
      <c r="B45" s="216" t="s">
        <v>47</v>
      </c>
      <c r="C45" s="40" t="s">
        <v>13</v>
      </c>
      <c r="D45" s="177">
        <v>61.209192</v>
      </c>
      <c r="E45" s="102">
        <v>205.965672</v>
      </c>
      <c r="F45" s="101">
        <v>507.8547010000001</v>
      </c>
      <c r="G45" s="163"/>
      <c r="H45" s="153">
        <v>118.893097</v>
      </c>
      <c r="I45" s="105">
        <v>905.2266011</v>
      </c>
      <c r="J45" s="513" t="e">
        <f>#REF!-#REF!</f>
        <v>#REF!</v>
      </c>
      <c r="K45" s="106" t="e">
        <f>#REF!/#REF!*100-100</f>
        <v>#REF!</v>
      </c>
      <c r="L45" s="106" t="e">
        <f>#REF!+#REF!</f>
        <v>#REF!</v>
      </c>
      <c r="M45" s="394" t="e">
        <f>#REF!-#REF!</f>
        <v>#REF!</v>
      </c>
      <c r="N45" s="106" t="e">
        <f>#REF!/#REF!*100-100</f>
        <v>#REF!</v>
      </c>
      <c r="O45" s="106" t="e">
        <f t="shared" si="40"/>
        <v>#REF!</v>
      </c>
      <c r="P45" s="106" t="e">
        <f t="shared" si="41"/>
        <v>#REF!</v>
      </c>
      <c r="Q45" s="395" t="e">
        <f>#REF!-#REF!</f>
        <v>#REF!</v>
      </c>
      <c r="R45" s="396" t="e">
        <f>#REF!/#REF!*100-100</f>
        <v>#REF!</v>
      </c>
      <c r="S45" s="395" t="e">
        <f>#REF!-#REF!</f>
        <v>#REF!</v>
      </c>
      <c r="T45" s="396" t="e">
        <f>#REF!/#REF!*100-100</f>
        <v>#REF!</v>
      </c>
      <c r="U45" s="396" t="e">
        <f>#REF!+#REF!</f>
        <v>#REF!</v>
      </c>
      <c r="V45" s="402" t="e">
        <f>#REF!-#REF!</f>
        <v>#REF!</v>
      </c>
      <c r="W45" s="402">
        <v>0</v>
      </c>
      <c r="X45" s="396" t="e">
        <f t="shared" si="42"/>
        <v>#REF!</v>
      </c>
      <c r="Y45" s="396" t="e">
        <f t="shared" si="43"/>
        <v>#REF!</v>
      </c>
      <c r="Z45" s="106" t="e">
        <f>#REF!+U45</f>
        <v>#REF!</v>
      </c>
      <c r="AA45" s="106" t="e">
        <f>#REF!-#REF!</f>
        <v>#REF!</v>
      </c>
      <c r="AB45" s="134">
        <v>0</v>
      </c>
      <c r="AC45" s="106" t="e">
        <f t="shared" si="44"/>
        <v>#REF!</v>
      </c>
      <c r="AD45" s="106" t="e">
        <f t="shared" si="45"/>
        <v>#REF!</v>
      </c>
      <c r="AE45" s="105" t="e">
        <f>#REF!+Z45</f>
        <v>#REF!</v>
      </c>
      <c r="AF45" s="297" t="e">
        <f>#REF!-#REF!</f>
        <v>#REF!</v>
      </c>
      <c r="AG45" s="298" t="e">
        <f>#REF!/#REF!*100-100</f>
        <v>#REF!</v>
      </c>
      <c r="AH45" s="299" t="e">
        <f t="shared" si="46"/>
        <v>#REF!</v>
      </c>
      <c r="AI45" s="300" t="e">
        <f t="shared" si="47"/>
        <v>#REF!</v>
      </c>
      <c r="AJ45" s="322" t="e">
        <f>#REF!+AE45</f>
        <v>#REF!</v>
      </c>
      <c r="AK45" s="302" t="e">
        <f>#REF!-#REF!</f>
        <v>#REF!</v>
      </c>
      <c r="AL45" s="303" t="e">
        <f>#REF!/#REF!*100-100</f>
        <v>#REF!</v>
      </c>
      <c r="AM45" s="304" t="e">
        <f t="shared" si="35"/>
        <v>#REF!</v>
      </c>
      <c r="AN45" s="305" t="e">
        <f t="shared" si="48"/>
        <v>#REF!</v>
      </c>
      <c r="AO45" s="373" t="e">
        <f>#REF!+AJ45</f>
        <v>#REF!</v>
      </c>
      <c r="AP45" s="399" t="e">
        <f>#REF!-#REF!</f>
        <v>#REF!</v>
      </c>
      <c r="AQ45" s="400" t="e">
        <f>#REF!/#REF!*100-100</f>
        <v>#REF!</v>
      </c>
      <c r="AR45" s="400" t="e">
        <f t="shared" si="36"/>
        <v>#REF!</v>
      </c>
      <c r="AS45" s="401" t="e">
        <f t="shared" si="49"/>
        <v>#REF!</v>
      </c>
      <c r="AT45" s="347" t="e">
        <f>AO45+#REF!</f>
        <v>#REF!</v>
      </c>
      <c r="AU45" s="344" t="e">
        <f>#REF!-#REF!</f>
        <v>#REF!</v>
      </c>
      <c r="AV45" s="355" t="e">
        <f>#REF!/#REF!*100-100</f>
        <v>#REF!</v>
      </c>
      <c r="AW45" s="340" t="e">
        <f t="shared" si="37"/>
        <v>#REF!</v>
      </c>
      <c r="AX45" s="363" t="e">
        <f t="shared" si="50"/>
        <v>#REF!</v>
      </c>
      <c r="AY45" s="373" t="e">
        <f>#REF!+AT45</f>
        <v>#REF!</v>
      </c>
      <c r="AZ45" s="299" t="e">
        <f>#REF!-#REF!</f>
        <v>#REF!</v>
      </c>
      <c r="BA45" s="400" t="e">
        <f>#REF!/#REF!*100-100</f>
        <v>#REF!</v>
      </c>
      <c r="BB45" s="459" t="e">
        <f t="shared" si="38"/>
        <v>#REF!</v>
      </c>
      <c r="BC45" s="401" t="e">
        <f t="shared" si="51"/>
        <v>#REF!</v>
      </c>
      <c r="BD45" s="469" t="e">
        <f>#REF!+AY45</f>
        <v>#REF!</v>
      </c>
      <c r="BE45" s="495" t="e">
        <f>#REF!-#REF!</f>
        <v>#REF!</v>
      </c>
      <c r="BF45" s="489" t="e">
        <f>#REF!/#REF!*100-100</f>
        <v>#REF!</v>
      </c>
      <c r="BG45" s="495" t="e">
        <f t="shared" si="39"/>
        <v>#REF!</v>
      </c>
      <c r="BH45" s="527" t="e">
        <f t="shared" si="52"/>
        <v>#REF!</v>
      </c>
      <c r="BI45" s="552">
        <v>-57.683904999999996</v>
      </c>
      <c r="BJ45" s="553">
        <v>-48.51745513871171</v>
      </c>
      <c r="BK45" s="552">
        <v>-397.37190009999995</v>
      </c>
      <c r="BL45" s="553">
        <v>-43.89750584186627</v>
      </c>
    </row>
    <row r="46" spans="1:64" s="4" customFormat="1" ht="15" customHeight="1" hidden="1">
      <c r="A46" s="48"/>
      <c r="B46" s="217"/>
      <c r="C46" s="54" t="s">
        <v>141</v>
      </c>
      <c r="D46" s="177">
        <v>61.209192</v>
      </c>
      <c r="E46" s="102">
        <v>205.965672</v>
      </c>
      <c r="F46" s="101">
        <v>507.8547010000001</v>
      </c>
      <c r="G46" s="326"/>
      <c r="H46" s="153">
        <v>118.893097</v>
      </c>
      <c r="I46" s="101">
        <v>905.2266011</v>
      </c>
      <c r="J46" s="513" t="e">
        <f>#REF!-#REF!</f>
        <v>#REF!</v>
      </c>
      <c r="K46" s="106" t="e">
        <f>#REF!/#REF!*100-100</f>
        <v>#REF!</v>
      </c>
      <c r="L46" s="106" t="e">
        <f>#REF!+#REF!</f>
        <v>#REF!</v>
      </c>
      <c r="M46" s="394" t="e">
        <f>#REF!-#REF!</f>
        <v>#REF!</v>
      </c>
      <c r="N46" s="106" t="e">
        <f>#REF!/#REF!*100-100</f>
        <v>#REF!</v>
      </c>
      <c r="O46" s="106" t="e">
        <f t="shared" si="40"/>
        <v>#REF!</v>
      </c>
      <c r="P46" s="106" t="e">
        <f t="shared" si="41"/>
        <v>#REF!</v>
      </c>
      <c r="Q46" s="395" t="e">
        <f>#REF!-#REF!</f>
        <v>#REF!</v>
      </c>
      <c r="R46" s="396" t="e">
        <f>#REF!/#REF!*100-100</f>
        <v>#REF!</v>
      </c>
      <c r="S46" s="395" t="e">
        <f>#REF!-#REF!</f>
        <v>#REF!</v>
      </c>
      <c r="T46" s="396" t="e">
        <f>#REF!/#REF!*100-100</f>
        <v>#REF!</v>
      </c>
      <c r="U46" s="396" t="e">
        <f>#REF!+#REF!</f>
        <v>#REF!</v>
      </c>
      <c r="V46" s="402" t="e">
        <f>#REF!-#REF!</f>
        <v>#REF!</v>
      </c>
      <c r="W46" s="402" t="e">
        <f>#REF!/#REF!*100-100</f>
        <v>#REF!</v>
      </c>
      <c r="X46" s="396" t="e">
        <f t="shared" si="42"/>
        <v>#REF!</v>
      </c>
      <c r="Y46" s="396" t="e">
        <f t="shared" si="43"/>
        <v>#REF!</v>
      </c>
      <c r="Z46" s="106" t="e">
        <f>#REF!+U46</f>
        <v>#REF!</v>
      </c>
      <c r="AA46" s="106" t="e">
        <f>#REF!-#REF!</f>
        <v>#REF!</v>
      </c>
      <c r="AB46" s="134" t="e">
        <f>#REF!/#REF!*100-100</f>
        <v>#REF!</v>
      </c>
      <c r="AC46" s="106" t="e">
        <f t="shared" si="44"/>
        <v>#REF!</v>
      </c>
      <c r="AD46" s="106" t="e">
        <f t="shared" si="45"/>
        <v>#REF!</v>
      </c>
      <c r="AE46" s="105" t="e">
        <f>#REF!+Z46</f>
        <v>#REF!</v>
      </c>
      <c r="AF46" s="297" t="e">
        <f>#REF!-#REF!</f>
        <v>#REF!</v>
      </c>
      <c r="AG46" s="298" t="e">
        <f>#REF!/#REF!*100-100</f>
        <v>#REF!</v>
      </c>
      <c r="AH46" s="299" t="e">
        <f t="shared" si="46"/>
        <v>#REF!</v>
      </c>
      <c r="AI46" s="300" t="e">
        <f t="shared" si="47"/>
        <v>#REF!</v>
      </c>
      <c r="AJ46" s="322" t="e">
        <f>#REF!+AE46</f>
        <v>#REF!</v>
      </c>
      <c r="AK46" s="302" t="e">
        <f>#REF!-#REF!</f>
        <v>#REF!</v>
      </c>
      <c r="AL46" s="303" t="e">
        <f>#REF!/#REF!*100-100</f>
        <v>#REF!</v>
      </c>
      <c r="AM46" s="304" t="e">
        <f t="shared" si="35"/>
        <v>#REF!</v>
      </c>
      <c r="AN46" s="305" t="e">
        <f t="shared" si="48"/>
        <v>#REF!</v>
      </c>
      <c r="AO46" s="373" t="e">
        <f>#REF!+AJ46</f>
        <v>#REF!</v>
      </c>
      <c r="AP46" s="399" t="e">
        <f>#REF!-#REF!</f>
        <v>#REF!</v>
      </c>
      <c r="AQ46" s="400" t="e">
        <f>#REF!/#REF!*100-100</f>
        <v>#REF!</v>
      </c>
      <c r="AR46" s="400" t="e">
        <f t="shared" si="36"/>
        <v>#REF!</v>
      </c>
      <c r="AS46" s="401" t="e">
        <f t="shared" si="49"/>
        <v>#REF!</v>
      </c>
      <c r="AT46" s="347" t="e">
        <f>AO46+#REF!</f>
        <v>#REF!</v>
      </c>
      <c r="AU46" s="344" t="e">
        <f>#REF!-#REF!</f>
        <v>#REF!</v>
      </c>
      <c r="AV46" s="355" t="e">
        <f>#REF!/#REF!*100-100</f>
        <v>#REF!</v>
      </c>
      <c r="AW46" s="340" t="e">
        <f t="shared" si="37"/>
        <v>#REF!</v>
      </c>
      <c r="AX46" s="363" t="e">
        <f t="shared" si="50"/>
        <v>#REF!</v>
      </c>
      <c r="AY46" s="373" t="e">
        <f>#REF!+AT46</f>
        <v>#REF!</v>
      </c>
      <c r="AZ46" s="299" t="e">
        <f>#REF!-#REF!</f>
        <v>#REF!</v>
      </c>
      <c r="BA46" s="400" t="e">
        <f>#REF!/#REF!*100-100</f>
        <v>#REF!</v>
      </c>
      <c r="BB46" s="459" t="e">
        <f t="shared" si="38"/>
        <v>#REF!</v>
      </c>
      <c r="BC46" s="401" t="e">
        <f t="shared" si="51"/>
        <v>#REF!</v>
      </c>
      <c r="BD46" s="469" t="e">
        <f>#REF!+AY46</f>
        <v>#REF!</v>
      </c>
      <c r="BE46" s="495" t="e">
        <f>#REF!-#REF!</f>
        <v>#REF!</v>
      </c>
      <c r="BF46" s="489" t="e">
        <f>#REF!/#REF!*100-100</f>
        <v>#REF!</v>
      </c>
      <c r="BG46" s="495" t="e">
        <f t="shared" si="39"/>
        <v>#REF!</v>
      </c>
      <c r="BH46" s="527" t="e">
        <f t="shared" si="52"/>
        <v>#REF!</v>
      </c>
      <c r="BI46" s="552">
        <v>-57.683904999999996</v>
      </c>
      <c r="BJ46" s="553">
        <v>-48.51745513871171</v>
      </c>
      <c r="BK46" s="552">
        <v>-397.37190009999995</v>
      </c>
      <c r="BL46" s="553">
        <v>-43.89750584186627</v>
      </c>
    </row>
    <row r="47" spans="1:64" s="4" customFormat="1" ht="14.25" customHeight="1">
      <c r="A47" s="48"/>
      <c r="B47" s="213" t="s">
        <v>48</v>
      </c>
      <c r="C47" s="72" t="s">
        <v>108</v>
      </c>
      <c r="D47" s="398">
        <v>74.52808</v>
      </c>
      <c r="E47" s="102">
        <v>292.44754</v>
      </c>
      <c r="F47" s="101">
        <v>615.7325900000001</v>
      </c>
      <c r="G47" s="152"/>
      <c r="H47" s="153">
        <v>68.45366</v>
      </c>
      <c r="I47" s="101">
        <v>827.59017</v>
      </c>
      <c r="J47" s="513" t="e">
        <f>#REF!-#REF!</f>
        <v>#REF!</v>
      </c>
      <c r="K47" s="106" t="e">
        <f>#REF!/#REF!*100-100</f>
        <v>#REF!</v>
      </c>
      <c r="L47" s="106" t="e">
        <f>#REF!+#REF!</f>
        <v>#REF!</v>
      </c>
      <c r="M47" s="394" t="e">
        <f>#REF!-#REF!</f>
        <v>#REF!</v>
      </c>
      <c r="N47" s="106" t="e">
        <f>#REF!/#REF!*100-100</f>
        <v>#REF!</v>
      </c>
      <c r="O47" s="106" t="e">
        <f t="shared" si="40"/>
        <v>#REF!</v>
      </c>
      <c r="P47" s="106" t="e">
        <f t="shared" si="41"/>
        <v>#REF!</v>
      </c>
      <c r="Q47" s="404" t="e">
        <f>#REF!-#REF!</f>
        <v>#REF!</v>
      </c>
      <c r="R47" s="404">
        <v>0</v>
      </c>
      <c r="S47" s="395" t="e">
        <f>#REF!-#REF!</f>
        <v>#REF!</v>
      </c>
      <c r="T47" s="396" t="e">
        <f>#REF!/#REF!*100-100</f>
        <v>#REF!</v>
      </c>
      <c r="U47" s="396" t="e">
        <f>#REF!+#REF!</f>
        <v>#REF!</v>
      </c>
      <c r="V47" s="402" t="e">
        <f>#REF!-#REF!</f>
        <v>#REF!</v>
      </c>
      <c r="W47" s="402">
        <v>0</v>
      </c>
      <c r="X47" s="396" t="e">
        <f t="shared" si="42"/>
        <v>#REF!</v>
      </c>
      <c r="Y47" s="396" t="e">
        <f t="shared" si="43"/>
        <v>#REF!</v>
      </c>
      <c r="Z47" s="106" t="e">
        <f>#REF!+U47</f>
        <v>#REF!</v>
      </c>
      <c r="AA47" s="134" t="e">
        <f>#REF!-#REF!</f>
        <v>#REF!</v>
      </c>
      <c r="AB47" s="134">
        <v>0</v>
      </c>
      <c r="AC47" s="106" t="e">
        <f t="shared" si="44"/>
        <v>#REF!</v>
      </c>
      <c r="AD47" s="106" t="e">
        <f t="shared" si="45"/>
        <v>#REF!</v>
      </c>
      <c r="AE47" s="105" t="e">
        <f>#REF!+Z47</f>
        <v>#REF!</v>
      </c>
      <c r="AF47" s="306" t="e">
        <f>#REF!-#REF!</f>
        <v>#REF!</v>
      </c>
      <c r="AG47" s="307">
        <v>0</v>
      </c>
      <c r="AH47" s="299" t="e">
        <f t="shared" si="46"/>
        <v>#REF!</v>
      </c>
      <c r="AI47" s="300" t="e">
        <f t="shared" si="47"/>
        <v>#REF!</v>
      </c>
      <c r="AJ47" s="322" t="e">
        <f>#REF!+AE47</f>
        <v>#REF!</v>
      </c>
      <c r="AK47" s="302" t="e">
        <f>#REF!-#REF!</f>
        <v>#REF!</v>
      </c>
      <c r="AL47" s="303">
        <v>0</v>
      </c>
      <c r="AM47" s="304" t="e">
        <f t="shared" si="35"/>
        <v>#REF!</v>
      </c>
      <c r="AN47" s="305" t="e">
        <f t="shared" si="48"/>
        <v>#REF!</v>
      </c>
      <c r="AO47" s="373" t="e">
        <f>#REF!+AJ47</f>
        <v>#REF!</v>
      </c>
      <c r="AP47" s="399" t="e">
        <f>#REF!-#REF!</f>
        <v>#REF!</v>
      </c>
      <c r="AQ47" s="403">
        <v>0</v>
      </c>
      <c r="AR47" s="400" t="e">
        <f t="shared" si="36"/>
        <v>#REF!</v>
      </c>
      <c r="AS47" s="401" t="e">
        <f t="shared" si="49"/>
        <v>#REF!</v>
      </c>
      <c r="AT47" s="347" t="e">
        <f>AO47+#REF!</f>
        <v>#REF!</v>
      </c>
      <c r="AU47" s="344" t="e">
        <f>#REF!-#REF!</f>
        <v>#REF!</v>
      </c>
      <c r="AV47" s="355" t="e">
        <f>#REF!/#REF!*100-100</f>
        <v>#REF!</v>
      </c>
      <c r="AW47" s="340" t="e">
        <f t="shared" si="37"/>
        <v>#REF!</v>
      </c>
      <c r="AX47" s="363" t="e">
        <f t="shared" si="50"/>
        <v>#REF!</v>
      </c>
      <c r="AY47" s="373" t="e">
        <f>#REF!+AT47</f>
        <v>#REF!</v>
      </c>
      <c r="AZ47" s="299" t="e">
        <f>#REF!-#REF!</f>
        <v>#REF!</v>
      </c>
      <c r="BA47" s="400" t="e">
        <f>#REF!/#REF!*100-100</f>
        <v>#REF!</v>
      </c>
      <c r="BB47" s="459" t="e">
        <f t="shared" si="38"/>
        <v>#REF!</v>
      </c>
      <c r="BC47" s="401" t="e">
        <f t="shared" si="51"/>
        <v>#REF!</v>
      </c>
      <c r="BD47" s="469" t="e">
        <f>#REF!+AY47</f>
        <v>#REF!</v>
      </c>
      <c r="BE47" s="495" t="e">
        <f>#REF!-#REF!</f>
        <v>#REF!</v>
      </c>
      <c r="BF47" s="489" t="e">
        <f>#REF!/#REF!*100-100</f>
        <v>#REF!</v>
      </c>
      <c r="BG47" s="495" t="e">
        <f t="shared" si="39"/>
        <v>#REF!</v>
      </c>
      <c r="BH47" s="527" t="e">
        <f t="shared" si="52"/>
        <v>#REF!</v>
      </c>
      <c r="BI47" s="552">
        <v>6.0744200000000035</v>
      </c>
      <c r="BJ47" s="553">
        <v>8.873769496035706</v>
      </c>
      <c r="BK47" s="552">
        <v>-211.85757999999987</v>
      </c>
      <c r="BL47" s="553">
        <v>-25.59933499451786</v>
      </c>
    </row>
    <row r="48" spans="1:64" s="4" customFormat="1" ht="14.25" customHeight="1" hidden="1">
      <c r="A48" s="48"/>
      <c r="B48" s="213" t="s">
        <v>53</v>
      </c>
      <c r="C48" s="27" t="s">
        <v>16</v>
      </c>
      <c r="D48" s="123">
        <v>0</v>
      </c>
      <c r="E48" s="122">
        <v>0</v>
      </c>
      <c r="F48" s="120">
        <v>0</v>
      </c>
      <c r="G48" s="124">
        <v>0</v>
      </c>
      <c r="H48" s="123">
        <v>0</v>
      </c>
      <c r="I48" s="120">
        <v>0</v>
      </c>
      <c r="J48" s="124">
        <v>0</v>
      </c>
      <c r="K48" s="122">
        <v>0</v>
      </c>
      <c r="L48" s="122">
        <v>0</v>
      </c>
      <c r="M48" s="122">
        <v>0</v>
      </c>
      <c r="N48" s="109">
        <v>0</v>
      </c>
      <c r="O48" s="122">
        <v>0</v>
      </c>
      <c r="P48" s="122">
        <v>0</v>
      </c>
      <c r="Q48" s="404" t="e">
        <f>#REF!-#REF!</f>
        <v>#REF!</v>
      </c>
      <c r="R48" s="404">
        <v>0</v>
      </c>
      <c r="S48" s="404">
        <v>0</v>
      </c>
      <c r="T48" s="405">
        <v>0</v>
      </c>
      <c r="U48" s="402" t="e">
        <f>#REF!+#REF!</f>
        <v>#REF!</v>
      </c>
      <c r="V48" s="402" t="e">
        <f>#REF!-#REF!</f>
        <v>#REF!</v>
      </c>
      <c r="W48" s="402">
        <v>0</v>
      </c>
      <c r="X48" s="402" t="e">
        <f t="shared" si="42"/>
        <v>#REF!</v>
      </c>
      <c r="Y48" s="402">
        <v>0</v>
      </c>
      <c r="Z48" s="134" t="e">
        <f>#REF!+U48</f>
        <v>#REF!</v>
      </c>
      <c r="AA48" s="134" t="e">
        <f>#REF!-#REF!</f>
        <v>#REF!</v>
      </c>
      <c r="AB48" s="134">
        <v>0</v>
      </c>
      <c r="AC48" s="134" t="e">
        <f t="shared" si="44"/>
        <v>#REF!</v>
      </c>
      <c r="AD48" s="134">
        <v>0</v>
      </c>
      <c r="AE48" s="137" t="e">
        <f>#REF!+Z48</f>
        <v>#REF!</v>
      </c>
      <c r="AF48" s="306" t="e">
        <f>#REF!-#REF!</f>
        <v>#REF!</v>
      </c>
      <c r="AG48" s="307">
        <v>0</v>
      </c>
      <c r="AH48" s="308" t="e">
        <f t="shared" si="46"/>
        <v>#REF!</v>
      </c>
      <c r="AI48" s="309">
        <v>0</v>
      </c>
      <c r="AJ48" s="310" t="e">
        <f>#REF!+AE48</f>
        <v>#REF!</v>
      </c>
      <c r="AK48" s="311" t="e">
        <f>#REF!-#REF!</f>
        <v>#REF!</v>
      </c>
      <c r="AL48" s="312">
        <v>0</v>
      </c>
      <c r="AM48" s="312" t="e">
        <f t="shared" si="35"/>
        <v>#REF!</v>
      </c>
      <c r="AN48" s="313">
        <v>0</v>
      </c>
      <c r="AO48" s="319" t="e">
        <f>#REF!+AJ48</f>
        <v>#REF!</v>
      </c>
      <c r="AP48" s="399" t="e">
        <f>#REF!-#REF!</f>
        <v>#REF!</v>
      </c>
      <c r="AQ48" s="431">
        <v>0</v>
      </c>
      <c r="AR48" s="400" t="e">
        <f t="shared" si="36"/>
        <v>#REF!</v>
      </c>
      <c r="AS48" s="432">
        <v>0</v>
      </c>
      <c r="AT48" s="280" t="e">
        <f>AO48+#REF!</f>
        <v>#REF!</v>
      </c>
      <c r="AU48" s="345" t="e">
        <f>#REF!-#REF!</f>
        <v>#REF!</v>
      </c>
      <c r="AV48" s="357">
        <v>0</v>
      </c>
      <c r="AW48" s="357" t="e">
        <f t="shared" si="37"/>
        <v>#REF!</v>
      </c>
      <c r="AX48" s="318">
        <v>0</v>
      </c>
      <c r="AY48" s="319" t="e">
        <f>#REF!+AT48</f>
        <v>#REF!</v>
      </c>
      <c r="AZ48" s="317" t="e">
        <f>#REF!-#REF!</f>
        <v>#REF!</v>
      </c>
      <c r="BA48" s="400">
        <v>0</v>
      </c>
      <c r="BB48" s="431" t="e">
        <f t="shared" si="38"/>
        <v>#REF!</v>
      </c>
      <c r="BC48" s="432">
        <v>0</v>
      </c>
      <c r="BD48" s="484" t="e">
        <f>#REF!+AY48</f>
        <v>#REF!</v>
      </c>
      <c r="BE48" s="484" t="e">
        <f>#REF!-#REF!</f>
        <v>#REF!</v>
      </c>
      <c r="BF48" s="490">
        <v>0</v>
      </c>
      <c r="BG48" s="484" t="e">
        <f t="shared" si="39"/>
        <v>#REF!</v>
      </c>
      <c r="BH48" s="528">
        <v>0</v>
      </c>
      <c r="BI48" s="554">
        <v>0</v>
      </c>
      <c r="BJ48" s="554">
        <v>0</v>
      </c>
      <c r="BK48" s="554">
        <v>0</v>
      </c>
      <c r="BL48" s="554">
        <v>0</v>
      </c>
    </row>
    <row r="49" spans="1:64" s="4" customFormat="1" ht="12.75" customHeight="1">
      <c r="A49" s="48"/>
      <c r="B49" s="215" t="s">
        <v>53</v>
      </c>
      <c r="C49" s="28" t="s">
        <v>17</v>
      </c>
      <c r="D49" s="398">
        <v>144.330015</v>
      </c>
      <c r="E49" s="102">
        <v>404.64520600000003</v>
      </c>
      <c r="F49" s="101">
        <v>1541.2596630000003</v>
      </c>
      <c r="G49" s="152"/>
      <c r="H49" s="153">
        <v>141.640697</v>
      </c>
      <c r="I49" s="101">
        <v>1398.771724</v>
      </c>
      <c r="J49" s="513" t="e">
        <f>#REF!-#REF!</f>
        <v>#REF!</v>
      </c>
      <c r="K49" s="106" t="e">
        <f>#REF!/#REF!*100-100</f>
        <v>#REF!</v>
      </c>
      <c r="L49" s="106" t="e">
        <f>#REF!+#REF!</f>
        <v>#REF!</v>
      </c>
      <c r="M49" s="394" t="e">
        <f>#REF!-#REF!</f>
        <v>#REF!</v>
      </c>
      <c r="N49" s="106" t="e">
        <f>#REF!/#REF!*100-100</f>
        <v>#REF!</v>
      </c>
      <c r="O49" s="106" t="e">
        <f>F49-L49</f>
        <v>#REF!</v>
      </c>
      <c r="P49" s="106" t="e">
        <f>F49/L49*100-100</f>
        <v>#REF!</v>
      </c>
      <c r="Q49" s="395" t="e">
        <f>#REF!-#REF!</f>
        <v>#REF!</v>
      </c>
      <c r="R49" s="396" t="e">
        <f>#REF!/#REF!*100-100</f>
        <v>#REF!</v>
      </c>
      <c r="S49" s="395" t="e">
        <f>#REF!-#REF!</f>
        <v>#REF!</v>
      </c>
      <c r="T49" s="396" t="e">
        <f>#REF!/#REF!*100-100</f>
        <v>#REF!</v>
      </c>
      <c r="U49" s="396" t="e">
        <f>#REF!+#REF!</f>
        <v>#REF!</v>
      </c>
      <c r="V49" s="396" t="e">
        <f>#REF!-#REF!</f>
        <v>#REF!</v>
      </c>
      <c r="W49" s="396" t="e">
        <f>#REF!/#REF!*100-100</f>
        <v>#REF!</v>
      </c>
      <c r="X49" s="396" t="e">
        <f t="shared" si="42"/>
        <v>#REF!</v>
      </c>
      <c r="Y49" s="396" t="e">
        <f>F49/U49*100-100</f>
        <v>#REF!</v>
      </c>
      <c r="Z49" s="106" t="e">
        <f>#REF!+U49</f>
        <v>#REF!</v>
      </c>
      <c r="AA49" s="106" t="e">
        <f>#REF!-#REF!</f>
        <v>#REF!</v>
      </c>
      <c r="AB49" s="106" t="e">
        <f>#REF!/#REF!*100-100</f>
        <v>#REF!</v>
      </c>
      <c r="AC49" s="106" t="e">
        <f t="shared" si="44"/>
        <v>#REF!</v>
      </c>
      <c r="AD49" s="106" t="e">
        <f>F49/Z49*100-100</f>
        <v>#REF!</v>
      </c>
      <c r="AE49" s="105" t="e">
        <f>#REF!+Z49</f>
        <v>#REF!</v>
      </c>
      <c r="AF49" s="297" t="e">
        <f>#REF!-#REF!</f>
        <v>#REF!</v>
      </c>
      <c r="AG49" s="298" t="e">
        <f>#REF!/#REF!*100-100</f>
        <v>#REF!</v>
      </c>
      <c r="AH49" s="299" t="e">
        <f t="shared" si="46"/>
        <v>#REF!</v>
      </c>
      <c r="AI49" s="300" t="e">
        <f>F49/AE49*100-100</f>
        <v>#REF!</v>
      </c>
      <c r="AJ49" s="322" t="e">
        <f>#REF!+AE49</f>
        <v>#REF!</v>
      </c>
      <c r="AK49" s="302" t="e">
        <f>#REF!-#REF!</f>
        <v>#REF!</v>
      </c>
      <c r="AL49" s="303" t="e">
        <f>#REF!/#REF!*100-100</f>
        <v>#REF!</v>
      </c>
      <c r="AM49" s="304" t="e">
        <f t="shared" si="35"/>
        <v>#REF!</v>
      </c>
      <c r="AN49" s="305" t="e">
        <f>F49/AJ49*100-100</f>
        <v>#REF!</v>
      </c>
      <c r="AO49" s="373" t="e">
        <f>#REF!+AJ49</f>
        <v>#REF!</v>
      </c>
      <c r="AP49" s="399" t="e">
        <f>#REF!-#REF!</f>
        <v>#REF!</v>
      </c>
      <c r="AQ49" s="400" t="e">
        <f>#REF!/#REF!*100-100</f>
        <v>#REF!</v>
      </c>
      <c r="AR49" s="400" t="e">
        <f t="shared" si="36"/>
        <v>#REF!</v>
      </c>
      <c r="AS49" s="401" t="e">
        <f>F49/AO49*100-100</f>
        <v>#REF!</v>
      </c>
      <c r="AT49" s="347" t="e">
        <f>AO49+#REF!</f>
        <v>#REF!</v>
      </c>
      <c r="AU49" s="344" t="e">
        <f>#REF!-#REF!</f>
        <v>#REF!</v>
      </c>
      <c r="AV49" s="355" t="e">
        <f>#REF!/#REF!*100-100</f>
        <v>#REF!</v>
      </c>
      <c r="AW49" s="340" t="e">
        <f t="shared" si="37"/>
        <v>#REF!</v>
      </c>
      <c r="AX49" s="363" t="e">
        <f>F49/AT49*100-100</f>
        <v>#REF!</v>
      </c>
      <c r="AY49" s="373" t="e">
        <f>#REF!+AT49</f>
        <v>#REF!</v>
      </c>
      <c r="AZ49" s="299" t="e">
        <f>#REF!-#REF!</f>
        <v>#REF!</v>
      </c>
      <c r="BA49" s="400" t="e">
        <f>#REF!/#REF!*100-100</f>
        <v>#REF!</v>
      </c>
      <c r="BB49" s="459" t="e">
        <f t="shared" si="38"/>
        <v>#REF!</v>
      </c>
      <c r="BC49" s="401" t="e">
        <f>F49/AY49*100-100</f>
        <v>#REF!</v>
      </c>
      <c r="BD49" s="469" t="e">
        <f>#REF!+AY49</f>
        <v>#REF!</v>
      </c>
      <c r="BE49" s="495" t="e">
        <f>#REF!-#REF!</f>
        <v>#REF!</v>
      </c>
      <c r="BF49" s="489" t="e">
        <f>#REF!/#REF!*100-100</f>
        <v>#REF!</v>
      </c>
      <c r="BG49" s="495" t="e">
        <f t="shared" si="39"/>
        <v>#REF!</v>
      </c>
      <c r="BH49" s="527" t="e">
        <f>F49/BD49*100-100</f>
        <v>#REF!</v>
      </c>
      <c r="BI49" s="552">
        <v>2.6893180000000143</v>
      </c>
      <c r="BJ49" s="553">
        <v>1.898690176595224</v>
      </c>
      <c r="BK49" s="552">
        <v>142.48793900000032</v>
      </c>
      <c r="BL49" s="553">
        <v>10.186647081521954</v>
      </c>
    </row>
    <row r="50" spans="1:64" s="4" customFormat="1" ht="15.75" customHeight="1">
      <c r="A50" s="48"/>
      <c r="B50" s="215" t="s">
        <v>49</v>
      </c>
      <c r="C50" s="27" t="s">
        <v>3</v>
      </c>
      <c r="D50" s="177">
        <v>15.306504</v>
      </c>
      <c r="E50" s="102">
        <v>30.880934</v>
      </c>
      <c r="F50" s="101">
        <v>444.311094</v>
      </c>
      <c r="G50" s="152"/>
      <c r="H50" s="153">
        <v>21.360603</v>
      </c>
      <c r="I50" s="101">
        <v>465.32887100000005</v>
      </c>
      <c r="J50" s="513" t="e">
        <f>#REF!-#REF!</f>
        <v>#REF!</v>
      </c>
      <c r="K50" s="106" t="e">
        <f>#REF!/#REF!*100-100</f>
        <v>#REF!</v>
      </c>
      <c r="L50" s="106" t="e">
        <f>#REF!+#REF!</f>
        <v>#REF!</v>
      </c>
      <c r="M50" s="394" t="e">
        <f>#REF!-#REF!</f>
        <v>#REF!</v>
      </c>
      <c r="N50" s="106" t="e">
        <f>#REF!/#REF!*100-100</f>
        <v>#REF!</v>
      </c>
      <c r="O50" s="106" t="e">
        <f>F50-L50</f>
        <v>#REF!</v>
      </c>
      <c r="P50" s="106" t="e">
        <f>F50/L50*100-100</f>
        <v>#REF!</v>
      </c>
      <c r="Q50" s="395" t="e">
        <f>#REF!-#REF!</f>
        <v>#REF!</v>
      </c>
      <c r="R50" s="396" t="e">
        <f>#REF!/#REF!*100-100</f>
        <v>#REF!</v>
      </c>
      <c r="S50" s="395" t="e">
        <f>#REF!-#REF!</f>
        <v>#REF!</v>
      </c>
      <c r="T50" s="396" t="e">
        <f>#REF!/#REF!*100-100</f>
        <v>#REF!</v>
      </c>
      <c r="U50" s="396" t="e">
        <f>#REF!+#REF!</f>
        <v>#REF!</v>
      </c>
      <c r="V50" s="396" t="e">
        <f>#REF!-#REF!</f>
        <v>#REF!</v>
      </c>
      <c r="W50" s="396" t="e">
        <f>#REF!/#REF!*100-100</f>
        <v>#REF!</v>
      </c>
      <c r="X50" s="396" t="e">
        <f t="shared" si="42"/>
        <v>#REF!</v>
      </c>
      <c r="Y50" s="396" t="e">
        <f>F50/U50*100-100</f>
        <v>#REF!</v>
      </c>
      <c r="Z50" s="106" t="e">
        <f>#REF!+U50</f>
        <v>#REF!</v>
      </c>
      <c r="AA50" s="106" t="e">
        <f>#REF!-#REF!</f>
        <v>#REF!</v>
      </c>
      <c r="AB50" s="106" t="e">
        <f>#REF!/#REF!*100-100</f>
        <v>#REF!</v>
      </c>
      <c r="AC50" s="106" t="e">
        <f t="shared" si="44"/>
        <v>#REF!</v>
      </c>
      <c r="AD50" s="106" t="e">
        <f>F50/Z50*100-100</f>
        <v>#REF!</v>
      </c>
      <c r="AE50" s="105" t="e">
        <f>#REF!+Z50</f>
        <v>#REF!</v>
      </c>
      <c r="AF50" s="297" t="e">
        <f>#REF!-#REF!</f>
        <v>#REF!</v>
      </c>
      <c r="AG50" s="298" t="e">
        <f>#REF!/#REF!*100-100</f>
        <v>#REF!</v>
      </c>
      <c r="AH50" s="299" t="e">
        <f t="shared" si="46"/>
        <v>#REF!</v>
      </c>
      <c r="AI50" s="300" t="e">
        <f>F50/AE50*100-100</f>
        <v>#REF!</v>
      </c>
      <c r="AJ50" s="322" t="e">
        <f>#REF!+AE50</f>
        <v>#REF!</v>
      </c>
      <c r="AK50" s="302" t="e">
        <f>#REF!-#REF!</f>
        <v>#REF!</v>
      </c>
      <c r="AL50" s="303" t="e">
        <f>#REF!/#REF!*100-100</f>
        <v>#REF!</v>
      </c>
      <c r="AM50" s="304" t="e">
        <f t="shared" si="35"/>
        <v>#REF!</v>
      </c>
      <c r="AN50" s="305" t="e">
        <f>F50/AJ50*100-100</f>
        <v>#REF!</v>
      </c>
      <c r="AO50" s="373" t="e">
        <f>#REF!+AJ50</f>
        <v>#REF!</v>
      </c>
      <c r="AP50" s="399" t="e">
        <f>#REF!-#REF!</f>
        <v>#REF!</v>
      </c>
      <c r="AQ50" s="400" t="e">
        <f>#REF!/#REF!*100-100</f>
        <v>#REF!</v>
      </c>
      <c r="AR50" s="400" t="e">
        <f t="shared" si="36"/>
        <v>#REF!</v>
      </c>
      <c r="AS50" s="401" t="e">
        <f>F50/AO50*100-100</f>
        <v>#REF!</v>
      </c>
      <c r="AT50" s="347" t="e">
        <f>AO50+#REF!</f>
        <v>#REF!</v>
      </c>
      <c r="AU50" s="344" t="e">
        <f>#REF!-#REF!</f>
        <v>#REF!</v>
      </c>
      <c r="AV50" s="355" t="e">
        <f>#REF!/#REF!*100-100</f>
        <v>#REF!</v>
      </c>
      <c r="AW50" s="340" t="e">
        <f t="shared" si="37"/>
        <v>#REF!</v>
      </c>
      <c r="AX50" s="363" t="e">
        <f>F50/AT50*100-100</f>
        <v>#REF!</v>
      </c>
      <c r="AY50" s="373" t="e">
        <f>#REF!+AT50</f>
        <v>#REF!</v>
      </c>
      <c r="AZ50" s="299" t="e">
        <f>#REF!-#REF!</f>
        <v>#REF!</v>
      </c>
      <c r="BA50" s="400" t="e">
        <f>#REF!/#REF!*100-100</f>
        <v>#REF!</v>
      </c>
      <c r="BB50" s="459" t="e">
        <f t="shared" si="38"/>
        <v>#REF!</v>
      </c>
      <c r="BC50" s="401" t="e">
        <f>F50/AY50*100-100</f>
        <v>#REF!</v>
      </c>
      <c r="BD50" s="469" t="e">
        <f>#REF!+AY50</f>
        <v>#REF!</v>
      </c>
      <c r="BE50" s="495" t="e">
        <f>#REF!-#REF!</f>
        <v>#REF!</v>
      </c>
      <c r="BF50" s="489" t="e">
        <f>#REF!/#REF!*100-100</f>
        <v>#REF!</v>
      </c>
      <c r="BG50" s="495" t="e">
        <f t="shared" si="39"/>
        <v>#REF!</v>
      </c>
      <c r="BH50" s="527" t="e">
        <f>F50/BD50*100-100</f>
        <v>#REF!</v>
      </c>
      <c r="BI50" s="552">
        <v>-6.054099000000001</v>
      </c>
      <c r="BJ50" s="553">
        <v>-28.34235999798321</v>
      </c>
      <c r="BK50" s="552">
        <v>-21.017777000000024</v>
      </c>
      <c r="BL50" s="553">
        <v>-4.5167575686487</v>
      </c>
    </row>
    <row r="51" spans="1:64" s="4" customFormat="1" ht="15.75" customHeight="1" hidden="1">
      <c r="A51" s="48"/>
      <c r="B51" s="218"/>
      <c r="C51" s="256" t="s">
        <v>99</v>
      </c>
      <c r="D51" s="177">
        <v>15.306504</v>
      </c>
      <c r="E51" s="102">
        <v>30.880934</v>
      </c>
      <c r="F51" s="101">
        <v>444.311094</v>
      </c>
      <c r="G51" s="178"/>
      <c r="H51" s="153">
        <v>21.360603</v>
      </c>
      <c r="I51" s="101">
        <v>465.32887100000005</v>
      </c>
      <c r="J51" s="513" t="e">
        <f>#REF!-#REF!</f>
        <v>#REF!</v>
      </c>
      <c r="K51" s="106" t="e">
        <f>#REF!/#REF!*100-100</f>
        <v>#REF!</v>
      </c>
      <c r="L51" s="106" t="e">
        <f>#REF!+#REF!</f>
        <v>#REF!</v>
      </c>
      <c r="M51" s="394" t="e">
        <f>#REF!-#REF!</f>
        <v>#REF!</v>
      </c>
      <c r="N51" s="106" t="e">
        <f>#REF!/#REF!*100-100</f>
        <v>#REF!</v>
      </c>
      <c r="O51" s="106" t="e">
        <f>F51-L51</f>
        <v>#REF!</v>
      </c>
      <c r="P51" s="106" t="e">
        <f>F51/L51*100-100</f>
        <v>#REF!</v>
      </c>
      <c r="Q51" s="395" t="e">
        <f>#REF!-#REF!</f>
        <v>#REF!</v>
      </c>
      <c r="R51" s="396" t="e">
        <f>#REF!/#REF!*100-100</f>
        <v>#REF!</v>
      </c>
      <c r="S51" s="395" t="e">
        <f>#REF!-#REF!</f>
        <v>#REF!</v>
      </c>
      <c r="T51" s="396" t="e">
        <f>#REF!/#REF!*100-100</f>
        <v>#REF!</v>
      </c>
      <c r="U51" s="396" t="e">
        <f>#REF!+#REF!</f>
        <v>#REF!</v>
      </c>
      <c r="V51" s="396" t="e">
        <f>#REF!-#REF!</f>
        <v>#REF!</v>
      </c>
      <c r="W51" s="396" t="e">
        <f>#REF!/#REF!*100-100</f>
        <v>#REF!</v>
      </c>
      <c r="X51" s="396" t="e">
        <f t="shared" si="42"/>
        <v>#REF!</v>
      </c>
      <c r="Y51" s="396" t="e">
        <f>F51/U51*100-100</f>
        <v>#REF!</v>
      </c>
      <c r="Z51" s="106" t="e">
        <f>#REF!+U51</f>
        <v>#REF!</v>
      </c>
      <c r="AA51" s="106" t="e">
        <f>#REF!-#REF!</f>
        <v>#REF!</v>
      </c>
      <c r="AB51" s="106" t="e">
        <f>#REF!/#REF!*100-100</f>
        <v>#REF!</v>
      </c>
      <c r="AC51" s="106" t="e">
        <f t="shared" si="44"/>
        <v>#REF!</v>
      </c>
      <c r="AD51" s="106" t="e">
        <f>F51/Z51*100-100</f>
        <v>#REF!</v>
      </c>
      <c r="AE51" s="105" t="e">
        <f>#REF!+Z51</f>
        <v>#REF!</v>
      </c>
      <c r="AF51" s="297" t="e">
        <f>#REF!-#REF!</f>
        <v>#REF!</v>
      </c>
      <c r="AG51" s="298" t="e">
        <f>#REF!/#REF!*100-100</f>
        <v>#REF!</v>
      </c>
      <c r="AH51" s="299" t="e">
        <f t="shared" si="46"/>
        <v>#REF!</v>
      </c>
      <c r="AI51" s="300" t="e">
        <f>F51/AE51*100-100</f>
        <v>#REF!</v>
      </c>
      <c r="AJ51" s="322" t="e">
        <f>#REF!+AE51</f>
        <v>#REF!</v>
      </c>
      <c r="AK51" s="302" t="e">
        <f>#REF!-#REF!</f>
        <v>#REF!</v>
      </c>
      <c r="AL51" s="303" t="e">
        <f>#REF!/#REF!*100-100</f>
        <v>#REF!</v>
      </c>
      <c r="AM51" s="304" t="e">
        <f t="shared" si="35"/>
        <v>#REF!</v>
      </c>
      <c r="AN51" s="305" t="e">
        <f>F51/AJ51*100-100</f>
        <v>#REF!</v>
      </c>
      <c r="AO51" s="373" t="e">
        <f>#REF!+AJ51</f>
        <v>#REF!</v>
      </c>
      <c r="AP51" s="399" t="e">
        <f>#REF!-#REF!</f>
        <v>#REF!</v>
      </c>
      <c r="AQ51" s="400" t="e">
        <f>#REF!/#REF!*100-100</f>
        <v>#REF!</v>
      </c>
      <c r="AR51" s="400" t="e">
        <f t="shared" si="36"/>
        <v>#REF!</v>
      </c>
      <c r="AS51" s="401" t="e">
        <f>F51/AO51*100-100</f>
        <v>#REF!</v>
      </c>
      <c r="AT51" s="347" t="e">
        <f>AO51+#REF!</f>
        <v>#REF!</v>
      </c>
      <c r="AU51" s="344" t="e">
        <f>#REF!-#REF!</f>
        <v>#REF!</v>
      </c>
      <c r="AV51" s="355" t="e">
        <f>#REF!/#REF!*100-100</f>
        <v>#REF!</v>
      </c>
      <c r="AW51" s="340" t="e">
        <f t="shared" si="37"/>
        <v>#REF!</v>
      </c>
      <c r="AX51" s="363" t="e">
        <f>F51/AT51*100-100</f>
        <v>#REF!</v>
      </c>
      <c r="AY51" s="373" t="e">
        <f>#REF!+AT51</f>
        <v>#REF!</v>
      </c>
      <c r="AZ51" s="299" t="e">
        <f>#REF!-#REF!</f>
        <v>#REF!</v>
      </c>
      <c r="BA51" s="400" t="e">
        <f>#REF!/#REF!*100-100</f>
        <v>#REF!</v>
      </c>
      <c r="BB51" s="459" t="e">
        <f t="shared" si="38"/>
        <v>#REF!</v>
      </c>
      <c r="BC51" s="401" t="e">
        <f>F51/AY51*100-100</f>
        <v>#REF!</v>
      </c>
      <c r="BD51" s="469" t="e">
        <f>#REF!+AY51</f>
        <v>#REF!</v>
      </c>
      <c r="BE51" s="495" t="e">
        <f>#REF!-#REF!</f>
        <v>#REF!</v>
      </c>
      <c r="BF51" s="489" t="e">
        <f>#REF!/#REF!*100-100</f>
        <v>#REF!</v>
      </c>
      <c r="BG51" s="495" t="e">
        <f t="shared" si="39"/>
        <v>#REF!</v>
      </c>
      <c r="BH51" s="527" t="e">
        <f>F51/BD51*100-100</f>
        <v>#REF!</v>
      </c>
      <c r="BI51" s="552">
        <v>-6.054099000000001</v>
      </c>
      <c r="BJ51" s="553">
        <v>-28.34235999798321</v>
      </c>
      <c r="BK51" s="552">
        <v>-21.017777000000024</v>
      </c>
      <c r="BL51" s="553">
        <v>-4.5167575686487</v>
      </c>
    </row>
    <row r="52" spans="1:64" s="4" customFormat="1" ht="15.75" customHeight="1">
      <c r="A52" s="48"/>
      <c r="B52" s="215" t="s">
        <v>50</v>
      </c>
      <c r="C52" s="476" t="s">
        <v>144</v>
      </c>
      <c r="D52" s="506">
        <v>0</v>
      </c>
      <c r="E52" s="109">
        <v>0</v>
      </c>
      <c r="F52" s="101">
        <v>406.472755</v>
      </c>
      <c r="G52" s="152"/>
      <c r="H52" s="153">
        <v>78.89227</v>
      </c>
      <c r="I52" s="101">
        <v>826.596256</v>
      </c>
      <c r="J52" s="513" t="e">
        <f>#REF!-#REF!</f>
        <v>#REF!</v>
      </c>
      <c r="K52" s="106" t="e">
        <f>#REF!/#REF!*100-100</f>
        <v>#REF!</v>
      </c>
      <c r="L52" s="106" t="e">
        <f>#REF!+#REF!</f>
        <v>#REF!</v>
      </c>
      <c r="M52" s="394" t="e">
        <f>#REF!-#REF!</f>
        <v>#REF!</v>
      </c>
      <c r="N52" s="106" t="e">
        <f>#REF!/#REF!*100-100</f>
        <v>#REF!</v>
      </c>
      <c r="O52" s="106" t="e">
        <f>F52-L52</f>
        <v>#REF!</v>
      </c>
      <c r="P52" s="106" t="e">
        <f>F52/L52*100-100</f>
        <v>#REF!</v>
      </c>
      <c r="Q52" s="395" t="e">
        <f>#REF!-#REF!</f>
        <v>#REF!</v>
      </c>
      <c r="R52" s="396" t="e">
        <f>#REF!/#REF!*100-100</f>
        <v>#REF!</v>
      </c>
      <c r="S52" s="395" t="e">
        <f>#REF!-#REF!</f>
        <v>#REF!</v>
      </c>
      <c r="T52" s="396" t="e">
        <f>#REF!/#REF!*100-100</f>
        <v>#REF!</v>
      </c>
      <c r="U52" s="396" t="e">
        <f>#REF!+#REF!</f>
        <v>#REF!</v>
      </c>
      <c r="V52" s="396" t="e">
        <f>#REF!-#REF!</f>
        <v>#REF!</v>
      </c>
      <c r="W52" s="396" t="e">
        <f>#REF!/#REF!*100-100</f>
        <v>#REF!</v>
      </c>
      <c r="X52" s="396" t="e">
        <f t="shared" si="42"/>
        <v>#REF!</v>
      </c>
      <c r="Y52" s="396" t="e">
        <f>F52/U52*100-100</f>
        <v>#REF!</v>
      </c>
      <c r="Z52" s="106" t="e">
        <f>#REF!+U52</f>
        <v>#REF!</v>
      </c>
      <c r="AA52" s="106" t="e">
        <f>#REF!-#REF!</f>
        <v>#REF!</v>
      </c>
      <c r="AB52" s="106" t="e">
        <f>#REF!/#REF!*100-100</f>
        <v>#REF!</v>
      </c>
      <c r="AC52" s="106" t="e">
        <f t="shared" si="44"/>
        <v>#REF!</v>
      </c>
      <c r="AD52" s="106" t="e">
        <f>F52/Z52*100-100</f>
        <v>#REF!</v>
      </c>
      <c r="AE52" s="105" t="e">
        <f>#REF!+Z52</f>
        <v>#REF!</v>
      </c>
      <c r="AF52" s="297" t="e">
        <f>#REF!-#REF!</f>
        <v>#REF!</v>
      </c>
      <c r="AG52" s="298" t="e">
        <f>#REF!/#REF!*100-100</f>
        <v>#REF!</v>
      </c>
      <c r="AH52" s="299" t="e">
        <f t="shared" si="46"/>
        <v>#REF!</v>
      </c>
      <c r="AI52" s="300" t="e">
        <f>F52/AE52*100-100</f>
        <v>#REF!</v>
      </c>
      <c r="AJ52" s="322" t="e">
        <f>#REF!+AE52</f>
        <v>#REF!</v>
      </c>
      <c r="AK52" s="302" t="e">
        <f>#REF!-#REF!</f>
        <v>#REF!</v>
      </c>
      <c r="AL52" s="303" t="e">
        <f>#REF!/#REF!*100-100</f>
        <v>#REF!</v>
      </c>
      <c r="AM52" s="304" t="e">
        <f t="shared" si="35"/>
        <v>#REF!</v>
      </c>
      <c r="AN52" s="305" t="e">
        <f>F52/AJ52*100-100</f>
        <v>#REF!</v>
      </c>
      <c r="AO52" s="373" t="e">
        <f>#REF!+AJ52</f>
        <v>#REF!</v>
      </c>
      <c r="AP52" s="399" t="e">
        <f>#REF!-#REF!</f>
        <v>#REF!</v>
      </c>
      <c r="AQ52" s="400" t="e">
        <f>#REF!/#REF!*100-100</f>
        <v>#REF!</v>
      </c>
      <c r="AR52" s="400" t="e">
        <f t="shared" si="36"/>
        <v>#REF!</v>
      </c>
      <c r="AS52" s="401" t="e">
        <f>F52/AO52*100-100</f>
        <v>#REF!</v>
      </c>
      <c r="AT52" s="347" t="e">
        <f>AO52+#REF!</f>
        <v>#REF!</v>
      </c>
      <c r="AU52" s="344" t="e">
        <f>#REF!-#REF!</f>
        <v>#REF!</v>
      </c>
      <c r="AV52" s="355" t="e">
        <f>#REF!/#REF!*100-100</f>
        <v>#REF!</v>
      </c>
      <c r="AW52" s="340" t="e">
        <f t="shared" si="37"/>
        <v>#REF!</v>
      </c>
      <c r="AX52" s="363" t="e">
        <f>F52/AT52*100-100</f>
        <v>#REF!</v>
      </c>
      <c r="AY52" s="373" t="e">
        <f>#REF!+AT52</f>
        <v>#REF!</v>
      </c>
      <c r="AZ52" s="299" t="e">
        <f>#REF!-#REF!</f>
        <v>#REF!</v>
      </c>
      <c r="BA52" s="400" t="e">
        <f>#REF!/#REF!*100-100</f>
        <v>#REF!</v>
      </c>
      <c r="BB52" s="459" t="e">
        <f t="shared" si="38"/>
        <v>#REF!</v>
      </c>
      <c r="BC52" s="401" t="e">
        <f>F52/AY52*100-100</f>
        <v>#REF!</v>
      </c>
      <c r="BD52" s="469" t="e">
        <f>#REF!+AY52</f>
        <v>#REF!</v>
      </c>
      <c r="BE52" s="495" t="e">
        <f>#REF!-#REF!</f>
        <v>#REF!</v>
      </c>
      <c r="BF52" s="489" t="e">
        <f>#REF!/#REF!*100-100</f>
        <v>#REF!</v>
      </c>
      <c r="BG52" s="495" t="e">
        <f t="shared" si="39"/>
        <v>#REF!</v>
      </c>
      <c r="BH52" s="527" t="e">
        <f>F52/BD52*100-100</f>
        <v>#REF!</v>
      </c>
      <c r="BI52" s="552">
        <v>-78.89227</v>
      </c>
      <c r="BJ52" s="553">
        <v>-100</v>
      </c>
      <c r="BK52" s="552">
        <v>-420.12350100000003</v>
      </c>
      <c r="BL52" s="553">
        <v>-50.8257202897372</v>
      </c>
    </row>
    <row r="53" spans="1:64" s="4" customFormat="1" ht="15.75" customHeight="1">
      <c r="A53" s="48"/>
      <c r="B53" s="215" t="s">
        <v>51</v>
      </c>
      <c r="C53" s="476" t="s">
        <v>148</v>
      </c>
      <c r="D53" s="398">
        <v>92.461883</v>
      </c>
      <c r="E53" s="102">
        <v>264.810759</v>
      </c>
      <c r="F53" s="101">
        <v>503.093725</v>
      </c>
      <c r="G53" s="152"/>
      <c r="H53" s="123">
        <v>0</v>
      </c>
      <c r="I53" s="120">
        <v>0</v>
      </c>
      <c r="J53" s="515"/>
      <c r="K53" s="314"/>
      <c r="L53" s="314"/>
      <c r="M53" s="104"/>
      <c r="N53" s="314"/>
      <c r="O53" s="314"/>
      <c r="P53" s="314"/>
      <c r="Q53" s="407"/>
      <c r="R53" s="407"/>
      <c r="S53" s="407"/>
      <c r="T53" s="407"/>
      <c r="U53" s="407"/>
      <c r="V53" s="407"/>
      <c r="W53" s="407"/>
      <c r="X53" s="407"/>
      <c r="Y53" s="407"/>
      <c r="Z53" s="314"/>
      <c r="AA53" s="314"/>
      <c r="AB53" s="314"/>
      <c r="AC53" s="314"/>
      <c r="AD53" s="314"/>
      <c r="AE53" s="315"/>
      <c r="AF53" s="316"/>
      <c r="AG53" s="315"/>
      <c r="AH53" s="317"/>
      <c r="AI53" s="318"/>
      <c r="AJ53" s="319">
        <v>0</v>
      </c>
      <c r="AK53" s="302" t="e">
        <f>#REF!-#REF!</f>
        <v>#REF!</v>
      </c>
      <c r="AL53" s="312">
        <v>0</v>
      </c>
      <c r="AM53" s="304">
        <f t="shared" si="35"/>
        <v>503.093725</v>
      </c>
      <c r="AN53" s="320">
        <v>0</v>
      </c>
      <c r="AO53" s="373" t="e">
        <f>#REF!+AJ53</f>
        <v>#REF!</v>
      </c>
      <c r="AP53" s="399" t="e">
        <f>#REF!-#REF!</f>
        <v>#REF!</v>
      </c>
      <c r="AQ53" s="403">
        <v>0</v>
      </c>
      <c r="AR53" s="400" t="e">
        <f t="shared" si="36"/>
        <v>#REF!</v>
      </c>
      <c r="AS53" s="408">
        <v>0</v>
      </c>
      <c r="AT53" s="280" t="e">
        <f>AO53+#REF!</f>
        <v>#REF!</v>
      </c>
      <c r="AU53" s="344" t="e">
        <f>#REF!-#REF!</f>
        <v>#REF!</v>
      </c>
      <c r="AV53" s="358">
        <v>0</v>
      </c>
      <c r="AW53" s="340" t="e">
        <f t="shared" si="37"/>
        <v>#REF!</v>
      </c>
      <c r="AX53" s="365">
        <v>0</v>
      </c>
      <c r="AY53" s="319" t="e">
        <f>#REF!+AT53</f>
        <v>#REF!</v>
      </c>
      <c r="AZ53" s="317" t="e">
        <f>#REF!-#REF!</f>
        <v>#REF!</v>
      </c>
      <c r="BA53" s="403">
        <v>0</v>
      </c>
      <c r="BB53" s="459" t="e">
        <f t="shared" si="38"/>
        <v>#REF!</v>
      </c>
      <c r="BC53" s="408">
        <v>0</v>
      </c>
      <c r="BD53" s="484" t="e">
        <f>#REF!+AY53</f>
        <v>#REF!</v>
      </c>
      <c r="BE53" s="495" t="e">
        <f>#REF!-#REF!</f>
        <v>#REF!</v>
      </c>
      <c r="BF53" s="491">
        <v>0</v>
      </c>
      <c r="BG53" s="495" t="e">
        <f t="shared" si="39"/>
        <v>#REF!</v>
      </c>
      <c r="BH53" s="529">
        <v>0</v>
      </c>
      <c r="BI53" s="552">
        <v>92.461883</v>
      </c>
      <c r="BJ53" s="555">
        <v>0</v>
      </c>
      <c r="BK53" s="552">
        <v>503.093725</v>
      </c>
      <c r="BL53" s="555">
        <v>0</v>
      </c>
    </row>
    <row r="54" spans="1:64" s="4" customFormat="1" ht="14.25" customHeight="1">
      <c r="A54" s="48"/>
      <c r="B54" s="215" t="s">
        <v>52</v>
      </c>
      <c r="C54" s="477" t="s">
        <v>159</v>
      </c>
      <c r="D54" s="506">
        <v>0</v>
      </c>
      <c r="E54" s="109">
        <v>0</v>
      </c>
      <c r="F54" s="101">
        <v>66.45868</v>
      </c>
      <c r="G54" s="152"/>
      <c r="H54" s="153">
        <v>5.010276</v>
      </c>
      <c r="I54" s="101">
        <v>68.111745</v>
      </c>
      <c r="J54" s="513" t="e">
        <f>#REF!-#REF!</f>
        <v>#REF!</v>
      </c>
      <c r="K54" s="106" t="e">
        <f>#REF!/#REF!*100-100</f>
        <v>#REF!</v>
      </c>
      <c r="L54" s="106" t="e">
        <f>#REF!+#REF!</f>
        <v>#REF!</v>
      </c>
      <c r="M54" s="394" t="e">
        <f>#REF!-#REF!</f>
        <v>#REF!</v>
      </c>
      <c r="N54" s="106" t="e">
        <f>#REF!/#REF!*100-100</f>
        <v>#REF!</v>
      </c>
      <c r="O54" s="106" t="e">
        <f aca="true" t="shared" si="53" ref="O54:O65">F54-L54</f>
        <v>#REF!</v>
      </c>
      <c r="P54" s="106" t="e">
        <f aca="true" t="shared" si="54" ref="P54:P65">F54/L54*100-100</f>
        <v>#REF!</v>
      </c>
      <c r="Q54" s="395" t="e">
        <f>#REF!-#REF!</f>
        <v>#REF!</v>
      </c>
      <c r="R54" s="396" t="e">
        <f>#REF!/#REF!*100-100</f>
        <v>#REF!</v>
      </c>
      <c r="S54" s="395" t="e">
        <f>#REF!-#REF!</f>
        <v>#REF!</v>
      </c>
      <c r="T54" s="396" t="e">
        <f>#REF!/#REF!*100-100</f>
        <v>#REF!</v>
      </c>
      <c r="U54" s="396" t="e">
        <f>#REF!+#REF!</f>
        <v>#REF!</v>
      </c>
      <c r="V54" s="396" t="e">
        <f>#REF!-#REF!</f>
        <v>#REF!</v>
      </c>
      <c r="W54" s="396" t="e">
        <f>#REF!/#REF!*100-100</f>
        <v>#REF!</v>
      </c>
      <c r="X54" s="396" t="e">
        <f aca="true" t="shared" si="55" ref="X54:X66">F54-U54</f>
        <v>#REF!</v>
      </c>
      <c r="Y54" s="396" t="e">
        <f aca="true" t="shared" si="56" ref="Y54:Y65">F54/U54*100-100</f>
        <v>#REF!</v>
      </c>
      <c r="Z54" s="106" t="e">
        <f>#REF!+U54</f>
        <v>#REF!</v>
      </c>
      <c r="AA54" s="106" t="e">
        <f>#REF!-#REF!</f>
        <v>#REF!</v>
      </c>
      <c r="AB54" s="106" t="e">
        <f>#REF!/#REF!*100-100</f>
        <v>#REF!</v>
      </c>
      <c r="AC54" s="106" t="e">
        <f aca="true" t="shared" si="57" ref="AC54:AC72">F54-Z54</f>
        <v>#REF!</v>
      </c>
      <c r="AD54" s="106" t="e">
        <f aca="true" t="shared" si="58" ref="AD54:AD72">F54/Z54*100-100</f>
        <v>#REF!</v>
      </c>
      <c r="AE54" s="105" t="e">
        <f>#REF!+Z54</f>
        <v>#REF!</v>
      </c>
      <c r="AF54" s="297" t="e">
        <f>#REF!-#REF!</f>
        <v>#REF!</v>
      </c>
      <c r="AG54" s="298" t="e">
        <f>#REF!/#REF!*100-100</f>
        <v>#REF!</v>
      </c>
      <c r="AH54" s="299" t="e">
        <f aca="true" t="shared" si="59" ref="AH54:AH72">F54-AE54</f>
        <v>#REF!</v>
      </c>
      <c r="AI54" s="300" t="e">
        <f aca="true" t="shared" si="60" ref="AI54:AI75">F54/AE54*100-100</f>
        <v>#REF!</v>
      </c>
      <c r="AJ54" s="322" t="e">
        <f>#REF!+AE54</f>
        <v>#REF!</v>
      </c>
      <c r="AK54" s="302" t="e">
        <f>#REF!-#REF!</f>
        <v>#REF!</v>
      </c>
      <c r="AL54" s="303" t="e">
        <f>#REF!/#REF!*100-100</f>
        <v>#REF!</v>
      </c>
      <c r="AM54" s="304" t="e">
        <f t="shared" si="35"/>
        <v>#REF!</v>
      </c>
      <c r="AN54" s="305" t="e">
        <f aca="true" t="shared" si="61" ref="AN54:AN75">F54/AJ54*100-100</f>
        <v>#REF!</v>
      </c>
      <c r="AO54" s="373" t="e">
        <f>#REF!+AJ54</f>
        <v>#REF!</v>
      </c>
      <c r="AP54" s="399" t="e">
        <f>#REF!-#REF!</f>
        <v>#REF!</v>
      </c>
      <c r="AQ54" s="400" t="e">
        <f>#REF!/#REF!*100-100</f>
        <v>#REF!</v>
      </c>
      <c r="AR54" s="400" t="e">
        <f t="shared" si="36"/>
        <v>#REF!</v>
      </c>
      <c r="AS54" s="401" t="e">
        <f aca="true" t="shared" si="62" ref="AS54:AS75">F54/AO54*100-100</f>
        <v>#REF!</v>
      </c>
      <c r="AT54" s="347" t="e">
        <f>AO54+#REF!</f>
        <v>#REF!</v>
      </c>
      <c r="AU54" s="344" t="e">
        <f>#REF!-#REF!</f>
        <v>#REF!</v>
      </c>
      <c r="AV54" s="355" t="e">
        <f>#REF!/#REF!*100-100</f>
        <v>#REF!</v>
      </c>
      <c r="AW54" s="340" t="e">
        <f t="shared" si="37"/>
        <v>#REF!</v>
      </c>
      <c r="AX54" s="363" t="e">
        <f aca="true" t="shared" si="63" ref="AX54:AX72">F54/AT54*100-100</f>
        <v>#REF!</v>
      </c>
      <c r="AY54" s="373" t="e">
        <f>#REF!+AT54</f>
        <v>#REF!</v>
      </c>
      <c r="AZ54" s="299" t="e">
        <f>#REF!-#REF!</f>
        <v>#REF!</v>
      </c>
      <c r="BA54" s="400" t="e">
        <f>#REF!/#REF!*100-100</f>
        <v>#REF!</v>
      </c>
      <c r="BB54" s="459" t="e">
        <f t="shared" si="38"/>
        <v>#REF!</v>
      </c>
      <c r="BC54" s="401" t="e">
        <f aca="true" t="shared" si="64" ref="BC54:BC72">F54/AY54*100-100</f>
        <v>#REF!</v>
      </c>
      <c r="BD54" s="469" t="e">
        <f>#REF!+AY54</f>
        <v>#REF!</v>
      </c>
      <c r="BE54" s="495" t="e">
        <f>#REF!-#REF!</f>
        <v>#REF!</v>
      </c>
      <c r="BF54" s="489" t="e">
        <f>#REF!/#REF!*100-100</f>
        <v>#REF!</v>
      </c>
      <c r="BG54" s="495" t="e">
        <f t="shared" si="39"/>
        <v>#REF!</v>
      </c>
      <c r="BH54" s="527" t="e">
        <f aca="true" t="shared" si="65" ref="BH54:BH72">F54/BD54*100-100</f>
        <v>#REF!</v>
      </c>
      <c r="BI54" s="552">
        <v>-5.010276</v>
      </c>
      <c r="BJ54" s="553">
        <v>-100</v>
      </c>
      <c r="BK54" s="552">
        <v>-1.653064999999998</v>
      </c>
      <c r="BL54" s="553">
        <v>-2.426989647673821</v>
      </c>
    </row>
    <row r="55" spans="1:64" ht="13.5" customHeight="1">
      <c r="A55" s="46"/>
      <c r="B55" s="273" t="s">
        <v>95</v>
      </c>
      <c r="C55" s="25" t="s">
        <v>37</v>
      </c>
      <c r="D55" s="398">
        <v>46.814259</v>
      </c>
      <c r="E55" s="98">
        <v>162.812936</v>
      </c>
      <c r="F55" s="105">
        <v>776.980421</v>
      </c>
      <c r="G55" s="150"/>
      <c r="H55" s="144">
        <v>43.571111</v>
      </c>
      <c r="I55" s="101">
        <v>631.3607609999999</v>
      </c>
      <c r="J55" s="513" t="e">
        <f>#REF!-#REF!</f>
        <v>#REF!</v>
      </c>
      <c r="K55" s="106" t="e">
        <f>#REF!/#REF!*100-100</f>
        <v>#REF!</v>
      </c>
      <c r="L55" s="106" t="e">
        <f>#REF!+#REF!</f>
        <v>#REF!</v>
      </c>
      <c r="M55" s="394" t="e">
        <f>#REF!-#REF!</f>
        <v>#REF!</v>
      </c>
      <c r="N55" s="106" t="e">
        <f>#REF!/#REF!*100-100</f>
        <v>#REF!</v>
      </c>
      <c r="O55" s="106" t="e">
        <f t="shared" si="53"/>
        <v>#REF!</v>
      </c>
      <c r="P55" s="106" t="e">
        <f t="shared" si="54"/>
        <v>#REF!</v>
      </c>
      <c r="Q55" s="395" t="e">
        <f>#REF!-#REF!</f>
        <v>#REF!</v>
      </c>
      <c r="R55" s="396" t="e">
        <f>#REF!/#REF!*100-100</f>
        <v>#REF!</v>
      </c>
      <c r="S55" s="395" t="e">
        <f>#REF!-#REF!</f>
        <v>#REF!</v>
      </c>
      <c r="T55" s="396" t="e">
        <f>#REF!/#REF!*100-100</f>
        <v>#REF!</v>
      </c>
      <c r="U55" s="396" t="e">
        <f>#REF!+#REF!</f>
        <v>#REF!</v>
      </c>
      <c r="V55" s="396" t="e">
        <f>#REF!-#REF!</f>
        <v>#REF!</v>
      </c>
      <c r="W55" s="396" t="e">
        <f>#REF!/#REF!*100-100</f>
        <v>#REF!</v>
      </c>
      <c r="X55" s="396" t="e">
        <f t="shared" si="55"/>
        <v>#REF!</v>
      </c>
      <c r="Y55" s="396" t="e">
        <f t="shared" si="56"/>
        <v>#REF!</v>
      </c>
      <c r="Z55" s="106" t="e">
        <f>#REF!+U55</f>
        <v>#REF!</v>
      </c>
      <c r="AA55" s="106" t="e">
        <f>#REF!-#REF!</f>
        <v>#REF!</v>
      </c>
      <c r="AB55" s="106" t="e">
        <f>#REF!/#REF!*100-100</f>
        <v>#REF!</v>
      </c>
      <c r="AC55" s="106" t="e">
        <f t="shared" si="57"/>
        <v>#REF!</v>
      </c>
      <c r="AD55" s="106" t="e">
        <f t="shared" si="58"/>
        <v>#REF!</v>
      </c>
      <c r="AE55" s="105" t="e">
        <f>#REF!+Z55</f>
        <v>#REF!</v>
      </c>
      <c r="AF55" s="297" t="e">
        <f>#REF!-#REF!</f>
        <v>#REF!</v>
      </c>
      <c r="AG55" s="298" t="e">
        <f>#REF!/#REF!*100-100</f>
        <v>#REF!</v>
      </c>
      <c r="AH55" s="299" t="e">
        <f t="shared" si="59"/>
        <v>#REF!</v>
      </c>
      <c r="AI55" s="300" t="e">
        <f t="shared" si="60"/>
        <v>#REF!</v>
      </c>
      <c r="AJ55" s="322" t="e">
        <f>#REF!+AE55</f>
        <v>#REF!</v>
      </c>
      <c r="AK55" s="302" t="e">
        <f>#REF!-#REF!</f>
        <v>#REF!</v>
      </c>
      <c r="AL55" s="303" t="e">
        <f>#REF!/#REF!*100-100</f>
        <v>#REF!</v>
      </c>
      <c r="AM55" s="304" t="e">
        <f t="shared" si="35"/>
        <v>#REF!</v>
      </c>
      <c r="AN55" s="305" t="e">
        <f t="shared" si="61"/>
        <v>#REF!</v>
      </c>
      <c r="AO55" s="373" t="e">
        <f>#REF!+AJ55</f>
        <v>#REF!</v>
      </c>
      <c r="AP55" s="399" t="e">
        <f>#REF!-#REF!</f>
        <v>#REF!</v>
      </c>
      <c r="AQ55" s="400" t="e">
        <f>#REF!/#REF!*100-100</f>
        <v>#REF!</v>
      </c>
      <c r="AR55" s="400" t="e">
        <f t="shared" si="36"/>
        <v>#REF!</v>
      </c>
      <c r="AS55" s="401" t="e">
        <f t="shared" si="62"/>
        <v>#REF!</v>
      </c>
      <c r="AT55" s="347" t="e">
        <f>AO55+#REF!</f>
        <v>#REF!</v>
      </c>
      <c r="AU55" s="344" t="e">
        <f>#REF!-#REF!</f>
        <v>#REF!</v>
      </c>
      <c r="AV55" s="355" t="e">
        <f>#REF!/#REF!*100-100</f>
        <v>#REF!</v>
      </c>
      <c r="AW55" s="340" t="e">
        <f t="shared" si="37"/>
        <v>#REF!</v>
      </c>
      <c r="AX55" s="363" t="e">
        <f t="shared" si="63"/>
        <v>#REF!</v>
      </c>
      <c r="AY55" s="373" t="e">
        <f>#REF!+AT55</f>
        <v>#REF!</v>
      </c>
      <c r="AZ55" s="299" t="e">
        <f>#REF!-#REF!</f>
        <v>#REF!</v>
      </c>
      <c r="BA55" s="400" t="e">
        <f>#REF!/#REF!*100-100</f>
        <v>#REF!</v>
      </c>
      <c r="BB55" s="459" t="e">
        <f t="shared" si="38"/>
        <v>#REF!</v>
      </c>
      <c r="BC55" s="401" t="e">
        <f t="shared" si="64"/>
        <v>#REF!</v>
      </c>
      <c r="BD55" s="469" t="e">
        <f>#REF!+AY55</f>
        <v>#REF!</v>
      </c>
      <c r="BE55" s="495" t="e">
        <f>#REF!-#REF!</f>
        <v>#REF!</v>
      </c>
      <c r="BF55" s="489" t="e">
        <f>#REF!/#REF!*100-100</f>
        <v>#REF!</v>
      </c>
      <c r="BG55" s="495" t="e">
        <f t="shared" si="39"/>
        <v>#REF!</v>
      </c>
      <c r="BH55" s="527" t="e">
        <f t="shared" si="65"/>
        <v>#REF!</v>
      </c>
      <c r="BI55" s="552">
        <v>3.243147999999998</v>
      </c>
      <c r="BJ55" s="553">
        <v>7.443344742804456</v>
      </c>
      <c r="BK55" s="552">
        <v>145.61966000000007</v>
      </c>
      <c r="BL55" s="553">
        <v>23.064414039503504</v>
      </c>
    </row>
    <row r="56" spans="1:64" s="61" customFormat="1" ht="17.25" customHeight="1">
      <c r="A56" s="59">
        <v>5</v>
      </c>
      <c r="B56" s="63" t="s">
        <v>45</v>
      </c>
      <c r="C56" s="63"/>
      <c r="D56" s="462">
        <v>665.0631650000001</v>
      </c>
      <c r="E56" s="354">
        <v>1789.9282240000002</v>
      </c>
      <c r="F56" s="201">
        <v>6829.884662</v>
      </c>
      <c r="G56" s="156"/>
      <c r="H56" s="157">
        <v>708.277443</v>
      </c>
      <c r="I56" s="201">
        <v>6963.014653099999</v>
      </c>
      <c r="J56" s="519" t="e">
        <f>#REF!-#REF!</f>
        <v>#REF!</v>
      </c>
      <c r="K56" s="117" t="e">
        <f>#REF!/#REF!*100-100</f>
        <v>#REF!</v>
      </c>
      <c r="L56" s="117" t="e">
        <f>#REF!+#REF!</f>
        <v>#REF!</v>
      </c>
      <c r="M56" s="183" t="e">
        <f>#REF!-#REF!</f>
        <v>#REF!</v>
      </c>
      <c r="N56" s="117" t="e">
        <f>#REF!/#REF!*100-100</f>
        <v>#REF!</v>
      </c>
      <c r="O56" s="117" t="e">
        <f t="shared" si="53"/>
        <v>#REF!</v>
      </c>
      <c r="P56" s="117" t="e">
        <f t="shared" si="54"/>
        <v>#REF!</v>
      </c>
      <c r="Q56" s="183" t="e">
        <f>#REF!-#REF!</f>
        <v>#REF!</v>
      </c>
      <c r="R56" s="117" t="e">
        <f>#REF!/#REF!*100-100</f>
        <v>#REF!</v>
      </c>
      <c r="S56" s="183" t="e">
        <f>#REF!-#REF!</f>
        <v>#REF!</v>
      </c>
      <c r="T56" s="117" t="e">
        <f>#REF!/#REF!*100-100</f>
        <v>#REF!</v>
      </c>
      <c r="U56" s="117" t="e">
        <f>#REF!+#REF!</f>
        <v>#REF!</v>
      </c>
      <c r="V56" s="117" t="e">
        <f>#REF!-#REF!</f>
        <v>#REF!</v>
      </c>
      <c r="W56" s="117" t="e">
        <f>#REF!/#REF!*100-100</f>
        <v>#REF!</v>
      </c>
      <c r="X56" s="117" t="e">
        <f t="shared" si="55"/>
        <v>#REF!</v>
      </c>
      <c r="Y56" s="117" t="e">
        <f t="shared" si="56"/>
        <v>#REF!</v>
      </c>
      <c r="Z56" s="114" t="e">
        <f>#REF!+U56</f>
        <v>#REF!</v>
      </c>
      <c r="AA56" s="114" t="e">
        <f>#REF!-#REF!</f>
        <v>#REF!</v>
      </c>
      <c r="AB56" s="114" t="e">
        <f>#REF!/#REF!*100-100</f>
        <v>#REF!</v>
      </c>
      <c r="AC56" s="114" t="e">
        <f t="shared" si="57"/>
        <v>#REF!</v>
      </c>
      <c r="AD56" s="114" t="e">
        <f t="shared" si="58"/>
        <v>#REF!</v>
      </c>
      <c r="AE56" s="115" t="e">
        <f>#REF!+Z56</f>
        <v>#REF!</v>
      </c>
      <c r="AF56" s="243" t="e">
        <f>#REF!-#REF!</f>
        <v>#REF!</v>
      </c>
      <c r="AG56" s="252" t="e">
        <f>#REF!/#REF!*100-100</f>
        <v>#REF!</v>
      </c>
      <c r="AH56" s="245" t="e">
        <f t="shared" si="59"/>
        <v>#REF!</v>
      </c>
      <c r="AI56" s="261" t="e">
        <f t="shared" si="60"/>
        <v>#REF!</v>
      </c>
      <c r="AJ56" s="115" t="e">
        <f>#REF!+AE56</f>
        <v>#REF!</v>
      </c>
      <c r="AK56" s="252" t="e">
        <f>#REF!-#REF!</f>
        <v>#REF!</v>
      </c>
      <c r="AL56" s="115" t="e">
        <f>#REF!/#REF!*100-100</f>
        <v>#REF!</v>
      </c>
      <c r="AM56" s="252" t="e">
        <f t="shared" si="35"/>
        <v>#REF!</v>
      </c>
      <c r="AN56" s="289" t="e">
        <f t="shared" si="61"/>
        <v>#REF!</v>
      </c>
      <c r="AO56" s="201" t="e">
        <f>#REF!+AJ56</f>
        <v>#REF!</v>
      </c>
      <c r="AP56" s="392" t="e">
        <f>#REF!-#REF!</f>
        <v>#REF!</v>
      </c>
      <c r="AQ56" s="295" t="e">
        <f>#REF!/#REF!*100-100</f>
        <v>#REF!</v>
      </c>
      <c r="AR56" s="295" t="e">
        <f t="shared" si="36"/>
        <v>#REF!</v>
      </c>
      <c r="AS56" s="296" t="e">
        <f t="shared" si="62"/>
        <v>#REF!</v>
      </c>
      <c r="AT56" s="346" t="e">
        <f>AO56+#REF!</f>
        <v>#REF!</v>
      </c>
      <c r="AU56" s="343" t="e">
        <f>#REF!-#REF!</f>
        <v>#REF!</v>
      </c>
      <c r="AV56" s="356" t="e">
        <f>#REF!/#REF!*100-100</f>
        <v>#REF!</v>
      </c>
      <c r="AW56" s="339" t="e">
        <f t="shared" si="37"/>
        <v>#REF!</v>
      </c>
      <c r="AX56" s="364" t="e">
        <f t="shared" si="63"/>
        <v>#REF!</v>
      </c>
      <c r="AY56" s="346" t="e">
        <f>#REF!+AT56</f>
        <v>#REF!</v>
      </c>
      <c r="AZ56" s="366" t="e">
        <f>#REF!-#REF!</f>
        <v>#REF!</v>
      </c>
      <c r="BA56" s="295" t="e">
        <f>#REF!/#REF!*100-100</f>
        <v>#REF!</v>
      </c>
      <c r="BB56" s="351" t="e">
        <f t="shared" si="38"/>
        <v>#REF!</v>
      </c>
      <c r="BC56" s="296" t="e">
        <f t="shared" si="64"/>
        <v>#REF!</v>
      </c>
      <c r="BD56" s="468" t="e">
        <f>#REF!+AY56</f>
        <v>#REF!</v>
      </c>
      <c r="BE56" s="494" t="e">
        <f>#REF!-#REF!</f>
        <v>#REF!</v>
      </c>
      <c r="BF56" s="488" t="e">
        <f>#REF!/#REF!*100-100</f>
        <v>#REF!</v>
      </c>
      <c r="BG56" s="494" t="e">
        <f t="shared" si="39"/>
        <v>#REF!</v>
      </c>
      <c r="BH56" s="526" t="e">
        <f t="shared" si="65"/>
        <v>#REF!</v>
      </c>
      <c r="BI56" s="550">
        <v>-43.21427799999981</v>
      </c>
      <c r="BJ56" s="551">
        <v>-6.101320665664602</v>
      </c>
      <c r="BK56" s="550">
        <v>-133.12999109999873</v>
      </c>
      <c r="BL56" s="551">
        <v>-1.9119590828482416</v>
      </c>
    </row>
    <row r="57" spans="1:64" ht="15.75" customHeight="1">
      <c r="A57" s="46"/>
      <c r="B57" s="212" t="s">
        <v>54</v>
      </c>
      <c r="C57" s="26" t="s">
        <v>96</v>
      </c>
      <c r="D57" s="398">
        <v>651.0910310000002</v>
      </c>
      <c r="E57" s="102">
        <v>1770.4232150000003</v>
      </c>
      <c r="F57" s="101">
        <v>6656.281277</v>
      </c>
      <c r="G57" s="150"/>
      <c r="H57" s="144">
        <v>696.904404</v>
      </c>
      <c r="I57" s="101">
        <v>6757.2643321</v>
      </c>
      <c r="J57" s="513" t="e">
        <f>#REF!-#REF!</f>
        <v>#REF!</v>
      </c>
      <c r="K57" s="106" t="e">
        <f>#REF!/#REF!*100-100</f>
        <v>#REF!</v>
      </c>
      <c r="L57" s="106" t="e">
        <f>#REF!+#REF!</f>
        <v>#REF!</v>
      </c>
      <c r="M57" s="394" t="e">
        <f>#REF!-#REF!</f>
        <v>#REF!</v>
      </c>
      <c r="N57" s="106" t="e">
        <f>#REF!/#REF!*100-100</f>
        <v>#REF!</v>
      </c>
      <c r="O57" s="106" t="e">
        <f t="shared" si="53"/>
        <v>#REF!</v>
      </c>
      <c r="P57" s="106" t="e">
        <f t="shared" si="54"/>
        <v>#REF!</v>
      </c>
      <c r="Q57" s="395" t="e">
        <f>#REF!-#REF!</f>
        <v>#REF!</v>
      </c>
      <c r="R57" s="396" t="e">
        <f>#REF!/#REF!*100-100</f>
        <v>#REF!</v>
      </c>
      <c r="S57" s="395" t="e">
        <f>#REF!-#REF!</f>
        <v>#REF!</v>
      </c>
      <c r="T57" s="396" t="e">
        <f>#REF!/#REF!*100-100</f>
        <v>#REF!</v>
      </c>
      <c r="U57" s="396" t="e">
        <f>#REF!+#REF!</f>
        <v>#REF!</v>
      </c>
      <c r="V57" s="396" t="e">
        <f>#REF!-#REF!</f>
        <v>#REF!</v>
      </c>
      <c r="W57" s="396" t="e">
        <f>#REF!/#REF!*100-100</f>
        <v>#REF!</v>
      </c>
      <c r="X57" s="396" t="e">
        <f t="shared" si="55"/>
        <v>#REF!</v>
      </c>
      <c r="Y57" s="396" t="e">
        <f t="shared" si="56"/>
        <v>#REF!</v>
      </c>
      <c r="Z57" s="106" t="e">
        <f>#REF!+U57</f>
        <v>#REF!</v>
      </c>
      <c r="AA57" s="106" t="e">
        <f>#REF!-#REF!</f>
        <v>#REF!</v>
      </c>
      <c r="AB57" s="106" t="e">
        <f>#REF!/#REF!*100-100</f>
        <v>#REF!</v>
      </c>
      <c r="AC57" s="106" t="e">
        <f t="shared" si="57"/>
        <v>#REF!</v>
      </c>
      <c r="AD57" s="106" t="e">
        <f t="shared" si="58"/>
        <v>#REF!</v>
      </c>
      <c r="AE57" s="105" t="e">
        <f>#REF!+Z57</f>
        <v>#REF!</v>
      </c>
      <c r="AF57" s="297" t="e">
        <f>#REF!-#REF!</f>
        <v>#REF!</v>
      </c>
      <c r="AG57" s="298" t="e">
        <f>#REF!/#REF!*100-100</f>
        <v>#REF!</v>
      </c>
      <c r="AH57" s="299" t="e">
        <f t="shared" si="59"/>
        <v>#REF!</v>
      </c>
      <c r="AI57" s="300" t="e">
        <f t="shared" si="60"/>
        <v>#REF!</v>
      </c>
      <c r="AJ57" s="322" t="e">
        <f>#REF!+AE57</f>
        <v>#REF!</v>
      </c>
      <c r="AK57" s="302" t="e">
        <f>#REF!-#REF!</f>
        <v>#REF!</v>
      </c>
      <c r="AL57" s="303" t="e">
        <f>#REF!/#REF!*100-100</f>
        <v>#REF!</v>
      </c>
      <c r="AM57" s="304" t="e">
        <f t="shared" si="35"/>
        <v>#REF!</v>
      </c>
      <c r="AN57" s="305" t="e">
        <f t="shared" si="61"/>
        <v>#REF!</v>
      </c>
      <c r="AO57" s="373" t="e">
        <f>#REF!+AJ57</f>
        <v>#REF!</v>
      </c>
      <c r="AP57" s="399" t="e">
        <f>#REF!-#REF!</f>
        <v>#REF!</v>
      </c>
      <c r="AQ57" s="400" t="e">
        <f>#REF!/#REF!*100-100</f>
        <v>#REF!</v>
      </c>
      <c r="AR57" s="400" t="e">
        <f t="shared" si="36"/>
        <v>#REF!</v>
      </c>
      <c r="AS57" s="401" t="e">
        <f t="shared" si="62"/>
        <v>#REF!</v>
      </c>
      <c r="AT57" s="347" t="e">
        <f>AO57+#REF!</f>
        <v>#REF!</v>
      </c>
      <c r="AU57" s="344" t="e">
        <f>#REF!-#REF!</f>
        <v>#REF!</v>
      </c>
      <c r="AV57" s="355" t="e">
        <f>#REF!/#REF!*100-100</f>
        <v>#REF!</v>
      </c>
      <c r="AW57" s="340" t="e">
        <f t="shared" si="37"/>
        <v>#REF!</v>
      </c>
      <c r="AX57" s="363" t="e">
        <f t="shared" si="63"/>
        <v>#REF!</v>
      </c>
      <c r="AY57" s="373" t="e">
        <f>#REF!+AT57</f>
        <v>#REF!</v>
      </c>
      <c r="AZ57" s="299" t="e">
        <f>#REF!-#REF!</f>
        <v>#REF!</v>
      </c>
      <c r="BA57" s="400" t="e">
        <f>#REF!/#REF!*100-100</f>
        <v>#REF!</v>
      </c>
      <c r="BB57" s="459" t="e">
        <f t="shared" si="38"/>
        <v>#REF!</v>
      </c>
      <c r="BC57" s="401" t="e">
        <f t="shared" si="64"/>
        <v>#REF!</v>
      </c>
      <c r="BD57" s="469" t="e">
        <f>#REF!+AY57</f>
        <v>#REF!</v>
      </c>
      <c r="BE57" s="495" t="e">
        <f>#REF!-#REF!</f>
        <v>#REF!</v>
      </c>
      <c r="BF57" s="489" t="e">
        <f>#REF!/#REF!*100-100</f>
        <v>#REF!</v>
      </c>
      <c r="BG57" s="495" t="e">
        <f t="shared" si="39"/>
        <v>#REF!</v>
      </c>
      <c r="BH57" s="527" t="e">
        <f t="shared" si="65"/>
        <v>#REF!</v>
      </c>
      <c r="BI57" s="552">
        <v>-45.81337299999984</v>
      </c>
      <c r="BJ57" s="553">
        <v>-6.573838927842374</v>
      </c>
      <c r="BK57" s="552">
        <v>-100.98305509999955</v>
      </c>
      <c r="BL57" s="553">
        <v>-1.4944369516563825</v>
      </c>
    </row>
    <row r="58" spans="1:64" ht="12.75" customHeight="1" hidden="1">
      <c r="A58" s="46"/>
      <c r="B58" s="219"/>
      <c r="C58" s="36"/>
      <c r="D58" s="398"/>
      <c r="E58" s="102"/>
      <c r="F58" s="101"/>
      <c r="G58" s="143"/>
      <c r="H58" s="144"/>
      <c r="I58" s="101"/>
      <c r="J58" s="513" t="e">
        <f>#REF!-#REF!</f>
        <v>#REF!</v>
      </c>
      <c r="K58" s="106" t="e">
        <f>#REF!/#REF!*100-100</f>
        <v>#REF!</v>
      </c>
      <c r="L58" s="106" t="e">
        <f>#REF!+#REF!</f>
        <v>#REF!</v>
      </c>
      <c r="M58" s="394" t="e">
        <f>#REF!-#REF!</f>
        <v>#REF!</v>
      </c>
      <c r="N58" s="106" t="e">
        <f>#REF!/#REF!*100-100</f>
        <v>#REF!</v>
      </c>
      <c r="O58" s="106" t="e">
        <f t="shared" si="53"/>
        <v>#REF!</v>
      </c>
      <c r="P58" s="106" t="e">
        <f t="shared" si="54"/>
        <v>#REF!</v>
      </c>
      <c r="Q58" s="395" t="e">
        <f>#REF!-#REF!</f>
        <v>#REF!</v>
      </c>
      <c r="R58" s="396" t="e">
        <f>#REF!/#REF!*100-100</f>
        <v>#REF!</v>
      </c>
      <c r="S58" s="395" t="e">
        <f>#REF!-#REF!</f>
        <v>#REF!</v>
      </c>
      <c r="T58" s="396" t="e">
        <f>#REF!/#REF!*100-100</f>
        <v>#REF!</v>
      </c>
      <c r="U58" s="396" t="e">
        <f>#REF!+#REF!</f>
        <v>#REF!</v>
      </c>
      <c r="V58" s="396" t="e">
        <f>#REF!-#REF!</f>
        <v>#REF!</v>
      </c>
      <c r="W58" s="396" t="e">
        <f>#REF!/#REF!*100-100</f>
        <v>#REF!</v>
      </c>
      <c r="X58" s="396" t="e">
        <f t="shared" si="55"/>
        <v>#REF!</v>
      </c>
      <c r="Y58" s="396" t="e">
        <f t="shared" si="56"/>
        <v>#REF!</v>
      </c>
      <c r="Z58" s="106" t="e">
        <f>#REF!+U58</f>
        <v>#REF!</v>
      </c>
      <c r="AA58" s="106" t="e">
        <f>#REF!-#REF!</f>
        <v>#REF!</v>
      </c>
      <c r="AB58" s="106" t="e">
        <f>#REF!/#REF!*100-100</f>
        <v>#REF!</v>
      </c>
      <c r="AC58" s="106" t="e">
        <f t="shared" si="57"/>
        <v>#REF!</v>
      </c>
      <c r="AD58" s="106" t="e">
        <f t="shared" si="58"/>
        <v>#REF!</v>
      </c>
      <c r="AE58" s="105" t="e">
        <f>#REF!+Z58</f>
        <v>#REF!</v>
      </c>
      <c r="AF58" s="297" t="e">
        <f>#REF!-#REF!</f>
        <v>#REF!</v>
      </c>
      <c r="AG58" s="298" t="e">
        <f>#REF!/#REF!*100-100</f>
        <v>#REF!</v>
      </c>
      <c r="AH58" s="299" t="e">
        <f t="shared" si="59"/>
        <v>#REF!</v>
      </c>
      <c r="AI58" s="300" t="e">
        <f t="shared" si="60"/>
        <v>#REF!</v>
      </c>
      <c r="AJ58" s="322" t="e">
        <f>#REF!+AE58</f>
        <v>#REF!</v>
      </c>
      <c r="AK58" s="302" t="e">
        <f>#REF!-#REF!</f>
        <v>#REF!</v>
      </c>
      <c r="AL58" s="303" t="e">
        <f>#REF!/#REF!*100-100</f>
        <v>#REF!</v>
      </c>
      <c r="AM58" s="304" t="e">
        <f t="shared" si="35"/>
        <v>#REF!</v>
      </c>
      <c r="AN58" s="305" t="e">
        <f t="shared" si="61"/>
        <v>#REF!</v>
      </c>
      <c r="AO58" s="373" t="e">
        <f>#REF!+AJ58</f>
        <v>#REF!</v>
      </c>
      <c r="AP58" s="399" t="e">
        <f>#REF!-#REF!</f>
        <v>#REF!</v>
      </c>
      <c r="AQ58" s="400" t="e">
        <f>#REF!/#REF!*100-100</f>
        <v>#REF!</v>
      </c>
      <c r="AR58" s="400" t="e">
        <f t="shared" si="36"/>
        <v>#REF!</v>
      </c>
      <c r="AS58" s="401" t="e">
        <f t="shared" si="62"/>
        <v>#REF!</v>
      </c>
      <c r="AT58" s="347" t="e">
        <f>AO58+#REF!</f>
        <v>#REF!</v>
      </c>
      <c r="AU58" s="344" t="e">
        <f>#REF!-#REF!</f>
        <v>#REF!</v>
      </c>
      <c r="AV58" s="355" t="e">
        <f>#REF!/#REF!*100-100</f>
        <v>#REF!</v>
      </c>
      <c r="AW58" s="340" t="e">
        <f t="shared" si="37"/>
        <v>#REF!</v>
      </c>
      <c r="AX58" s="363" t="e">
        <f t="shared" si="63"/>
        <v>#REF!</v>
      </c>
      <c r="AY58" s="373" t="e">
        <f>#REF!+AT58</f>
        <v>#REF!</v>
      </c>
      <c r="AZ58" s="299" t="e">
        <f>#REF!-#REF!</f>
        <v>#REF!</v>
      </c>
      <c r="BA58" s="400" t="e">
        <f>#REF!/#REF!*100-100</f>
        <v>#REF!</v>
      </c>
      <c r="BB58" s="459" t="e">
        <f t="shared" si="38"/>
        <v>#REF!</v>
      </c>
      <c r="BC58" s="401" t="e">
        <f t="shared" si="64"/>
        <v>#REF!</v>
      </c>
      <c r="BD58" s="469" t="e">
        <f>#REF!+AY58</f>
        <v>#REF!</v>
      </c>
      <c r="BE58" s="495" t="e">
        <f>#REF!-#REF!</f>
        <v>#REF!</v>
      </c>
      <c r="BF58" s="489" t="e">
        <f>#REF!/#REF!*100-100</f>
        <v>#REF!</v>
      </c>
      <c r="BG58" s="495" t="e">
        <f t="shared" si="39"/>
        <v>#REF!</v>
      </c>
      <c r="BH58" s="527" t="e">
        <f t="shared" si="65"/>
        <v>#REF!</v>
      </c>
      <c r="BI58" s="552">
        <v>0</v>
      </c>
      <c r="BJ58" s="553" t="e">
        <v>#DIV/0!</v>
      </c>
      <c r="BK58" s="552">
        <v>0</v>
      </c>
      <c r="BL58" s="553" t="e">
        <v>#DIV/0!</v>
      </c>
    </row>
    <row r="59" spans="1:64" ht="12.75" customHeight="1" hidden="1">
      <c r="A59" s="46"/>
      <c r="B59" s="220"/>
      <c r="C59" s="29"/>
      <c r="D59" s="398"/>
      <c r="E59" s="102"/>
      <c r="F59" s="101"/>
      <c r="G59" s="164"/>
      <c r="H59" s="144"/>
      <c r="I59" s="101"/>
      <c r="J59" s="513" t="e">
        <f>#REF!-#REF!</f>
        <v>#REF!</v>
      </c>
      <c r="K59" s="106" t="e">
        <f>#REF!/#REF!*100-100</f>
        <v>#REF!</v>
      </c>
      <c r="L59" s="106" t="e">
        <f>#REF!+#REF!</f>
        <v>#REF!</v>
      </c>
      <c r="M59" s="394" t="e">
        <f>#REF!-#REF!</f>
        <v>#REF!</v>
      </c>
      <c r="N59" s="106" t="e">
        <f>#REF!/#REF!*100-100</f>
        <v>#REF!</v>
      </c>
      <c r="O59" s="106" t="e">
        <f t="shared" si="53"/>
        <v>#REF!</v>
      </c>
      <c r="P59" s="106" t="e">
        <f t="shared" si="54"/>
        <v>#REF!</v>
      </c>
      <c r="Q59" s="395" t="e">
        <f>#REF!-#REF!</f>
        <v>#REF!</v>
      </c>
      <c r="R59" s="396" t="e">
        <f>#REF!/#REF!*100-100</f>
        <v>#REF!</v>
      </c>
      <c r="S59" s="395" t="e">
        <f>#REF!-#REF!</f>
        <v>#REF!</v>
      </c>
      <c r="T59" s="396" t="e">
        <f>#REF!/#REF!*100-100</f>
        <v>#REF!</v>
      </c>
      <c r="U59" s="396" t="e">
        <f>#REF!+#REF!</f>
        <v>#REF!</v>
      </c>
      <c r="V59" s="396" t="e">
        <f>#REF!-#REF!</f>
        <v>#REF!</v>
      </c>
      <c r="W59" s="396" t="e">
        <f>#REF!/#REF!*100-100</f>
        <v>#REF!</v>
      </c>
      <c r="X59" s="396" t="e">
        <f t="shared" si="55"/>
        <v>#REF!</v>
      </c>
      <c r="Y59" s="396" t="e">
        <f t="shared" si="56"/>
        <v>#REF!</v>
      </c>
      <c r="Z59" s="106" t="e">
        <f>#REF!+U59</f>
        <v>#REF!</v>
      </c>
      <c r="AA59" s="106" t="e">
        <f>#REF!-#REF!</f>
        <v>#REF!</v>
      </c>
      <c r="AB59" s="106" t="e">
        <f>#REF!/#REF!*100-100</f>
        <v>#REF!</v>
      </c>
      <c r="AC59" s="106" t="e">
        <f t="shared" si="57"/>
        <v>#REF!</v>
      </c>
      <c r="AD59" s="106" t="e">
        <f t="shared" si="58"/>
        <v>#REF!</v>
      </c>
      <c r="AE59" s="105" t="e">
        <f>#REF!+Z59</f>
        <v>#REF!</v>
      </c>
      <c r="AF59" s="297" t="e">
        <f>#REF!-#REF!</f>
        <v>#REF!</v>
      </c>
      <c r="AG59" s="298" t="e">
        <f>#REF!/#REF!*100-100</f>
        <v>#REF!</v>
      </c>
      <c r="AH59" s="299" t="e">
        <f t="shared" si="59"/>
        <v>#REF!</v>
      </c>
      <c r="AI59" s="300" t="e">
        <f t="shared" si="60"/>
        <v>#REF!</v>
      </c>
      <c r="AJ59" s="322" t="e">
        <f>#REF!+AE59</f>
        <v>#REF!</v>
      </c>
      <c r="AK59" s="302" t="e">
        <f>#REF!-#REF!</f>
        <v>#REF!</v>
      </c>
      <c r="AL59" s="303" t="e">
        <f>#REF!/#REF!*100-100</f>
        <v>#REF!</v>
      </c>
      <c r="AM59" s="304" t="e">
        <f t="shared" si="35"/>
        <v>#REF!</v>
      </c>
      <c r="AN59" s="305" t="e">
        <f t="shared" si="61"/>
        <v>#REF!</v>
      </c>
      <c r="AO59" s="373" t="e">
        <f>#REF!+AJ59</f>
        <v>#REF!</v>
      </c>
      <c r="AP59" s="399" t="e">
        <f>#REF!-#REF!</f>
        <v>#REF!</v>
      </c>
      <c r="AQ59" s="400" t="e">
        <f>#REF!/#REF!*100-100</f>
        <v>#REF!</v>
      </c>
      <c r="AR59" s="400" t="e">
        <f t="shared" si="36"/>
        <v>#REF!</v>
      </c>
      <c r="AS59" s="401" t="e">
        <f t="shared" si="62"/>
        <v>#REF!</v>
      </c>
      <c r="AT59" s="347" t="e">
        <f>AO59+#REF!</f>
        <v>#REF!</v>
      </c>
      <c r="AU59" s="344" t="e">
        <f>#REF!-#REF!</f>
        <v>#REF!</v>
      </c>
      <c r="AV59" s="355" t="e">
        <f>#REF!/#REF!*100-100</f>
        <v>#REF!</v>
      </c>
      <c r="AW59" s="340" t="e">
        <f t="shared" si="37"/>
        <v>#REF!</v>
      </c>
      <c r="AX59" s="363" t="e">
        <f t="shared" si="63"/>
        <v>#REF!</v>
      </c>
      <c r="AY59" s="373" t="e">
        <f>#REF!+AT59</f>
        <v>#REF!</v>
      </c>
      <c r="AZ59" s="299" t="e">
        <f>#REF!-#REF!</f>
        <v>#REF!</v>
      </c>
      <c r="BA59" s="400" t="e">
        <f>#REF!/#REF!*100-100</f>
        <v>#REF!</v>
      </c>
      <c r="BB59" s="459" t="e">
        <f t="shared" si="38"/>
        <v>#REF!</v>
      </c>
      <c r="BC59" s="401" t="e">
        <f t="shared" si="64"/>
        <v>#REF!</v>
      </c>
      <c r="BD59" s="469" t="e">
        <f>#REF!+AY59</f>
        <v>#REF!</v>
      </c>
      <c r="BE59" s="495" t="e">
        <f>#REF!-#REF!</f>
        <v>#REF!</v>
      </c>
      <c r="BF59" s="489" t="e">
        <f>#REF!/#REF!*100-100</f>
        <v>#REF!</v>
      </c>
      <c r="BG59" s="495" t="e">
        <f t="shared" si="39"/>
        <v>#REF!</v>
      </c>
      <c r="BH59" s="527" t="e">
        <f t="shared" si="65"/>
        <v>#REF!</v>
      </c>
      <c r="BI59" s="552">
        <v>0</v>
      </c>
      <c r="BJ59" s="553" t="e">
        <v>#DIV/0!</v>
      </c>
      <c r="BK59" s="552">
        <v>0</v>
      </c>
      <c r="BL59" s="553" t="e">
        <v>#DIV/0!</v>
      </c>
    </row>
    <row r="60" spans="1:64" s="3" customFormat="1" ht="12" customHeight="1">
      <c r="A60" s="51"/>
      <c r="B60" s="221" t="s">
        <v>55</v>
      </c>
      <c r="C60" s="37" t="s">
        <v>56</v>
      </c>
      <c r="D60" s="398">
        <v>13.972134</v>
      </c>
      <c r="E60" s="98">
        <v>19.505008999999998</v>
      </c>
      <c r="F60" s="97">
        <v>173.603385</v>
      </c>
      <c r="G60" s="165"/>
      <c r="H60" s="144">
        <v>11.373038999999999</v>
      </c>
      <c r="I60" s="97">
        <v>205.75032099999999</v>
      </c>
      <c r="J60" s="513" t="e">
        <f>#REF!-#REF!</f>
        <v>#REF!</v>
      </c>
      <c r="K60" s="106" t="e">
        <f>#REF!/#REF!*100-100</f>
        <v>#REF!</v>
      </c>
      <c r="L60" s="106" t="e">
        <f>#REF!+#REF!</f>
        <v>#REF!</v>
      </c>
      <c r="M60" s="394" t="e">
        <f>#REF!-#REF!</f>
        <v>#REF!</v>
      </c>
      <c r="N60" s="106" t="e">
        <f>#REF!/#REF!*100-100</f>
        <v>#REF!</v>
      </c>
      <c r="O60" s="106" t="e">
        <f t="shared" si="53"/>
        <v>#REF!</v>
      </c>
      <c r="P60" s="106" t="e">
        <f t="shared" si="54"/>
        <v>#REF!</v>
      </c>
      <c r="Q60" s="395" t="e">
        <f>#REF!-#REF!</f>
        <v>#REF!</v>
      </c>
      <c r="R60" s="396" t="e">
        <f>#REF!/#REF!*100-100</f>
        <v>#REF!</v>
      </c>
      <c r="S60" s="395" t="e">
        <f>#REF!-#REF!</f>
        <v>#REF!</v>
      </c>
      <c r="T60" s="396" t="e">
        <f>#REF!/#REF!*100-100</f>
        <v>#REF!</v>
      </c>
      <c r="U60" s="99" t="e">
        <f>U61+U66+U62</f>
        <v>#REF!</v>
      </c>
      <c r="V60" s="396" t="e">
        <f>#REF!-#REF!</f>
        <v>#REF!</v>
      </c>
      <c r="W60" s="396" t="e">
        <f>#REF!/#REF!*100-100</f>
        <v>#REF!</v>
      </c>
      <c r="X60" s="396" t="e">
        <f t="shared" si="55"/>
        <v>#REF!</v>
      </c>
      <c r="Y60" s="396" t="e">
        <f t="shared" si="56"/>
        <v>#REF!</v>
      </c>
      <c r="Z60" s="106" t="e">
        <f>#REF!+U60</f>
        <v>#REF!</v>
      </c>
      <c r="AA60" s="106" t="e">
        <f>#REF!-#REF!</f>
        <v>#REF!</v>
      </c>
      <c r="AB60" s="106" t="e">
        <f>#REF!/#REF!*100-100</f>
        <v>#REF!</v>
      </c>
      <c r="AC60" s="106" t="e">
        <f t="shared" si="57"/>
        <v>#REF!</v>
      </c>
      <c r="AD60" s="106" t="e">
        <f t="shared" si="58"/>
        <v>#REF!</v>
      </c>
      <c r="AE60" s="105" t="e">
        <f>#REF!+Z60</f>
        <v>#REF!</v>
      </c>
      <c r="AF60" s="297" t="e">
        <f>#REF!-#REF!</f>
        <v>#REF!</v>
      </c>
      <c r="AG60" s="298" t="e">
        <f>#REF!/#REF!*100-100</f>
        <v>#REF!</v>
      </c>
      <c r="AH60" s="299" t="e">
        <f t="shared" si="59"/>
        <v>#REF!</v>
      </c>
      <c r="AI60" s="300" t="e">
        <f t="shared" si="60"/>
        <v>#REF!</v>
      </c>
      <c r="AJ60" s="322" t="e">
        <f>#REF!+AE60</f>
        <v>#REF!</v>
      </c>
      <c r="AK60" s="302" t="e">
        <f>#REF!-#REF!</f>
        <v>#REF!</v>
      </c>
      <c r="AL60" s="303" t="e">
        <f>#REF!/#REF!*100-100</f>
        <v>#REF!</v>
      </c>
      <c r="AM60" s="304" t="e">
        <f t="shared" si="35"/>
        <v>#REF!</v>
      </c>
      <c r="AN60" s="305" t="e">
        <f t="shared" si="61"/>
        <v>#REF!</v>
      </c>
      <c r="AO60" s="373" t="e">
        <f>#REF!+AJ60</f>
        <v>#REF!</v>
      </c>
      <c r="AP60" s="399" t="e">
        <f>#REF!-#REF!</f>
        <v>#REF!</v>
      </c>
      <c r="AQ60" s="400" t="e">
        <f>#REF!/#REF!*100-100</f>
        <v>#REF!</v>
      </c>
      <c r="AR60" s="400" t="e">
        <f t="shared" si="36"/>
        <v>#REF!</v>
      </c>
      <c r="AS60" s="401" t="e">
        <f t="shared" si="62"/>
        <v>#REF!</v>
      </c>
      <c r="AT60" s="347" t="e">
        <f>AO60+#REF!</f>
        <v>#REF!</v>
      </c>
      <c r="AU60" s="344" t="e">
        <f>#REF!-#REF!</f>
        <v>#REF!</v>
      </c>
      <c r="AV60" s="355" t="e">
        <f>#REF!/#REF!*100-100</f>
        <v>#REF!</v>
      </c>
      <c r="AW60" s="340" t="e">
        <f t="shared" si="37"/>
        <v>#REF!</v>
      </c>
      <c r="AX60" s="363" t="e">
        <f t="shared" si="63"/>
        <v>#REF!</v>
      </c>
      <c r="AY60" s="373" t="e">
        <f>#REF!+AT60</f>
        <v>#REF!</v>
      </c>
      <c r="AZ60" s="299" t="e">
        <f>#REF!-#REF!</f>
        <v>#REF!</v>
      </c>
      <c r="BA60" s="400" t="e">
        <f>#REF!/#REF!*100-100</f>
        <v>#REF!</v>
      </c>
      <c r="BB60" s="459" t="e">
        <f t="shared" si="38"/>
        <v>#REF!</v>
      </c>
      <c r="BC60" s="401" t="e">
        <f t="shared" si="64"/>
        <v>#REF!</v>
      </c>
      <c r="BD60" s="469" t="e">
        <f>#REF!+AY60</f>
        <v>#REF!</v>
      </c>
      <c r="BE60" s="495" t="e">
        <f>#REF!-#REF!</f>
        <v>#REF!</v>
      </c>
      <c r="BF60" s="489" t="e">
        <f>#REF!/#REF!*100-100</f>
        <v>#REF!</v>
      </c>
      <c r="BG60" s="495" t="e">
        <f t="shared" si="39"/>
        <v>#REF!</v>
      </c>
      <c r="BH60" s="527" t="e">
        <f t="shared" si="65"/>
        <v>#REF!</v>
      </c>
      <c r="BI60" s="552">
        <v>2.599095000000002</v>
      </c>
      <c r="BJ60" s="553">
        <v>22.853126591757956</v>
      </c>
      <c r="BK60" s="552">
        <v>-32.14693599999998</v>
      </c>
      <c r="BL60" s="553">
        <v>-15.624245854761014</v>
      </c>
    </row>
    <row r="61" spans="1:64" ht="12.75" customHeight="1">
      <c r="A61" s="48"/>
      <c r="B61" s="222" t="s">
        <v>57</v>
      </c>
      <c r="C61" s="32" t="s">
        <v>10</v>
      </c>
      <c r="D61" s="177">
        <v>13.590258</v>
      </c>
      <c r="E61" s="98">
        <v>18.908412</v>
      </c>
      <c r="F61" s="101">
        <v>89.032525</v>
      </c>
      <c r="G61" s="166"/>
      <c r="H61" s="153">
        <v>11.264007</v>
      </c>
      <c r="I61" s="101">
        <v>50.927195999999995</v>
      </c>
      <c r="J61" s="513" t="e">
        <f>#REF!-#REF!</f>
        <v>#REF!</v>
      </c>
      <c r="K61" s="106" t="e">
        <f>#REF!/#REF!*100-100</f>
        <v>#REF!</v>
      </c>
      <c r="L61" s="106" t="e">
        <f>#REF!+#REF!</f>
        <v>#REF!</v>
      </c>
      <c r="M61" s="394" t="e">
        <f>#REF!-#REF!</f>
        <v>#REF!</v>
      </c>
      <c r="N61" s="106" t="e">
        <f>#REF!/#REF!*100-100</f>
        <v>#REF!</v>
      </c>
      <c r="O61" s="106" t="e">
        <f t="shared" si="53"/>
        <v>#REF!</v>
      </c>
      <c r="P61" s="106" t="e">
        <f t="shared" si="54"/>
        <v>#REF!</v>
      </c>
      <c r="Q61" s="395" t="e">
        <f>#REF!-#REF!</f>
        <v>#REF!</v>
      </c>
      <c r="R61" s="396" t="e">
        <f>#REF!/#REF!*100-100</f>
        <v>#REF!</v>
      </c>
      <c r="S61" s="395" t="e">
        <f>#REF!-#REF!</f>
        <v>#REF!</v>
      </c>
      <c r="T61" s="395" t="e">
        <f>#REF!/#REF!*100-100</f>
        <v>#REF!</v>
      </c>
      <c r="U61" s="396" t="e">
        <f>#REF!+#REF!</f>
        <v>#REF!</v>
      </c>
      <c r="V61" s="396" t="e">
        <f>#REF!-#REF!</f>
        <v>#REF!</v>
      </c>
      <c r="W61" s="396" t="e">
        <f>#REF!/#REF!*100-100</f>
        <v>#REF!</v>
      </c>
      <c r="X61" s="396" t="e">
        <f t="shared" si="55"/>
        <v>#REF!</v>
      </c>
      <c r="Y61" s="396" t="e">
        <f t="shared" si="56"/>
        <v>#REF!</v>
      </c>
      <c r="Z61" s="106" t="e">
        <f>#REF!+U61</f>
        <v>#REF!</v>
      </c>
      <c r="AA61" s="106" t="e">
        <f>#REF!-#REF!</f>
        <v>#REF!</v>
      </c>
      <c r="AB61" s="106" t="e">
        <f>#REF!/#REF!*100-100</f>
        <v>#REF!</v>
      </c>
      <c r="AC61" s="106" t="e">
        <f t="shared" si="57"/>
        <v>#REF!</v>
      </c>
      <c r="AD61" s="106" t="e">
        <f t="shared" si="58"/>
        <v>#REF!</v>
      </c>
      <c r="AE61" s="105" t="e">
        <f>#REF!+Z61</f>
        <v>#REF!</v>
      </c>
      <c r="AF61" s="297" t="e">
        <f>#REF!-#REF!</f>
        <v>#REF!</v>
      </c>
      <c r="AG61" s="298" t="e">
        <f>#REF!/#REF!*100-100</f>
        <v>#REF!</v>
      </c>
      <c r="AH61" s="299" t="e">
        <f t="shared" si="59"/>
        <v>#REF!</v>
      </c>
      <c r="AI61" s="300" t="e">
        <f t="shared" si="60"/>
        <v>#REF!</v>
      </c>
      <c r="AJ61" s="322" t="e">
        <f>#REF!+AE61</f>
        <v>#REF!</v>
      </c>
      <c r="AK61" s="302" t="e">
        <f>#REF!-#REF!</f>
        <v>#REF!</v>
      </c>
      <c r="AL61" s="303" t="e">
        <f>#REF!/#REF!*100-100</f>
        <v>#REF!</v>
      </c>
      <c r="AM61" s="304" t="e">
        <f t="shared" si="35"/>
        <v>#REF!</v>
      </c>
      <c r="AN61" s="305" t="e">
        <f t="shared" si="61"/>
        <v>#REF!</v>
      </c>
      <c r="AO61" s="373" t="e">
        <f>#REF!+AJ61</f>
        <v>#REF!</v>
      </c>
      <c r="AP61" s="399" t="e">
        <f>#REF!-#REF!</f>
        <v>#REF!</v>
      </c>
      <c r="AQ61" s="400" t="e">
        <f>#REF!/#REF!*100-100</f>
        <v>#REF!</v>
      </c>
      <c r="AR61" s="400" t="e">
        <f t="shared" si="36"/>
        <v>#REF!</v>
      </c>
      <c r="AS61" s="401" t="e">
        <f t="shared" si="62"/>
        <v>#REF!</v>
      </c>
      <c r="AT61" s="347" t="e">
        <f>AO61+#REF!</f>
        <v>#REF!</v>
      </c>
      <c r="AU61" s="344" t="e">
        <f>#REF!-#REF!</f>
        <v>#REF!</v>
      </c>
      <c r="AV61" s="355" t="e">
        <f>#REF!/#REF!*100-100</f>
        <v>#REF!</v>
      </c>
      <c r="AW61" s="340" t="e">
        <f t="shared" si="37"/>
        <v>#REF!</v>
      </c>
      <c r="AX61" s="363" t="e">
        <f t="shared" si="63"/>
        <v>#REF!</v>
      </c>
      <c r="AY61" s="373" t="e">
        <f>#REF!+AT61</f>
        <v>#REF!</v>
      </c>
      <c r="AZ61" s="299" t="e">
        <f>#REF!-#REF!</f>
        <v>#REF!</v>
      </c>
      <c r="BA61" s="403">
        <v>0</v>
      </c>
      <c r="BB61" s="459" t="e">
        <f t="shared" si="38"/>
        <v>#REF!</v>
      </c>
      <c r="BC61" s="401" t="e">
        <f t="shared" si="64"/>
        <v>#REF!</v>
      </c>
      <c r="BD61" s="469" t="e">
        <f>#REF!+AY61</f>
        <v>#REF!</v>
      </c>
      <c r="BE61" s="495" t="e">
        <f>#REF!-#REF!</f>
        <v>#REF!</v>
      </c>
      <c r="BF61" s="489" t="e">
        <f>#REF!/#REF!*100-100</f>
        <v>#REF!</v>
      </c>
      <c r="BG61" s="495" t="e">
        <f t="shared" si="39"/>
        <v>#REF!</v>
      </c>
      <c r="BH61" s="527" t="e">
        <f t="shared" si="65"/>
        <v>#REF!</v>
      </c>
      <c r="BI61" s="552">
        <v>2.326251000000001</v>
      </c>
      <c r="BJ61" s="553">
        <v>20.65207345840608</v>
      </c>
      <c r="BK61" s="552">
        <v>38.10532900000001</v>
      </c>
      <c r="BL61" s="553">
        <v>74.82314361073406</v>
      </c>
    </row>
    <row r="62" spans="1:64" ht="14.25" customHeight="1">
      <c r="A62" s="46"/>
      <c r="B62" s="223" t="s">
        <v>58</v>
      </c>
      <c r="C62" s="27" t="s">
        <v>74</v>
      </c>
      <c r="D62" s="177">
        <v>0.381876</v>
      </c>
      <c r="E62" s="98">
        <v>0.594132</v>
      </c>
      <c r="F62" s="101">
        <v>13.720080000000001</v>
      </c>
      <c r="G62" s="168"/>
      <c r="H62" s="167">
        <v>0.109032</v>
      </c>
      <c r="I62" s="101">
        <v>14.358432</v>
      </c>
      <c r="J62" s="513" t="e">
        <f>#REF!-#REF!</f>
        <v>#REF!</v>
      </c>
      <c r="K62" s="106" t="e">
        <f>#REF!/#REF!*100-100</f>
        <v>#REF!</v>
      </c>
      <c r="L62" s="106" t="e">
        <f>#REF!+#REF!</f>
        <v>#REF!</v>
      </c>
      <c r="M62" s="394" t="e">
        <f>#REF!-#REF!</f>
        <v>#REF!</v>
      </c>
      <c r="N62" s="106" t="e">
        <f>#REF!/#REF!*100-100</f>
        <v>#REF!</v>
      </c>
      <c r="O62" s="106" t="e">
        <f t="shared" si="53"/>
        <v>#REF!</v>
      </c>
      <c r="P62" s="106" t="e">
        <f t="shared" si="54"/>
        <v>#REF!</v>
      </c>
      <c r="Q62" s="395" t="e">
        <f>#REF!-#REF!</f>
        <v>#REF!</v>
      </c>
      <c r="R62" s="396" t="e">
        <f>#REF!/#REF!*100-100</f>
        <v>#REF!</v>
      </c>
      <c r="S62" s="395" t="e">
        <f>#REF!-#REF!</f>
        <v>#REF!</v>
      </c>
      <c r="T62" s="396" t="e">
        <f>#REF!/#REF!*100-100</f>
        <v>#REF!</v>
      </c>
      <c r="U62" s="396" t="e">
        <f>#REF!+#REF!</f>
        <v>#REF!</v>
      </c>
      <c r="V62" s="396" t="e">
        <f>#REF!-#REF!</f>
        <v>#REF!</v>
      </c>
      <c r="W62" s="396" t="e">
        <f>#REF!/#REF!*100-100</f>
        <v>#REF!</v>
      </c>
      <c r="X62" s="396" t="e">
        <f t="shared" si="55"/>
        <v>#REF!</v>
      </c>
      <c r="Y62" s="396" t="e">
        <f t="shared" si="56"/>
        <v>#REF!</v>
      </c>
      <c r="Z62" s="106" t="e">
        <f>#REF!+U62</f>
        <v>#REF!</v>
      </c>
      <c r="AA62" s="106" t="e">
        <f>#REF!-#REF!</f>
        <v>#REF!</v>
      </c>
      <c r="AB62" s="106" t="e">
        <f>#REF!/#REF!*100-100</f>
        <v>#REF!</v>
      </c>
      <c r="AC62" s="106" t="e">
        <f t="shared" si="57"/>
        <v>#REF!</v>
      </c>
      <c r="AD62" s="106" t="e">
        <f t="shared" si="58"/>
        <v>#REF!</v>
      </c>
      <c r="AE62" s="105" t="e">
        <f>#REF!+Z62</f>
        <v>#REF!</v>
      </c>
      <c r="AF62" s="297" t="e">
        <f>#REF!-#REF!</f>
        <v>#REF!</v>
      </c>
      <c r="AG62" s="298" t="e">
        <f>#REF!/#REF!*100-100</f>
        <v>#REF!</v>
      </c>
      <c r="AH62" s="299" t="e">
        <f t="shared" si="59"/>
        <v>#REF!</v>
      </c>
      <c r="AI62" s="300" t="e">
        <f t="shared" si="60"/>
        <v>#REF!</v>
      </c>
      <c r="AJ62" s="322" t="e">
        <f>#REF!+AE62</f>
        <v>#REF!</v>
      </c>
      <c r="AK62" s="302" t="e">
        <f>#REF!-#REF!</f>
        <v>#REF!</v>
      </c>
      <c r="AL62" s="303" t="e">
        <f>#REF!/#REF!*100-100</f>
        <v>#REF!</v>
      </c>
      <c r="AM62" s="304" t="e">
        <f t="shared" si="35"/>
        <v>#REF!</v>
      </c>
      <c r="AN62" s="305" t="e">
        <f t="shared" si="61"/>
        <v>#REF!</v>
      </c>
      <c r="AO62" s="373" t="e">
        <f>#REF!+AJ62</f>
        <v>#REF!</v>
      </c>
      <c r="AP62" s="399" t="e">
        <f>#REF!-#REF!</f>
        <v>#REF!</v>
      </c>
      <c r="AQ62" s="400" t="e">
        <f>#REF!/#REF!*100-100</f>
        <v>#REF!</v>
      </c>
      <c r="AR62" s="400" t="e">
        <f t="shared" si="36"/>
        <v>#REF!</v>
      </c>
      <c r="AS62" s="401" t="e">
        <f t="shared" si="62"/>
        <v>#REF!</v>
      </c>
      <c r="AT62" s="347" t="e">
        <f>AO62+#REF!</f>
        <v>#REF!</v>
      </c>
      <c r="AU62" s="344" t="e">
        <f>#REF!-#REF!</f>
        <v>#REF!</v>
      </c>
      <c r="AV62" s="355" t="e">
        <f>#REF!/#REF!*100-100</f>
        <v>#REF!</v>
      </c>
      <c r="AW62" s="340" t="e">
        <f t="shared" si="37"/>
        <v>#REF!</v>
      </c>
      <c r="AX62" s="363" t="e">
        <f t="shared" si="63"/>
        <v>#REF!</v>
      </c>
      <c r="AY62" s="373" t="e">
        <f>#REF!+AT62</f>
        <v>#REF!</v>
      </c>
      <c r="AZ62" s="299" t="e">
        <f>#REF!-#REF!</f>
        <v>#REF!</v>
      </c>
      <c r="BA62" s="400" t="e">
        <f>#REF!/#REF!*100-100</f>
        <v>#REF!</v>
      </c>
      <c r="BB62" s="459" t="e">
        <f t="shared" si="38"/>
        <v>#REF!</v>
      </c>
      <c r="BC62" s="401" t="e">
        <f t="shared" si="64"/>
        <v>#REF!</v>
      </c>
      <c r="BD62" s="469" t="e">
        <f>#REF!+AY62</f>
        <v>#REF!</v>
      </c>
      <c r="BE62" s="495" t="e">
        <f>#REF!-#REF!</f>
        <v>#REF!</v>
      </c>
      <c r="BF62" s="489" t="e">
        <f>#REF!/#REF!*100-100</f>
        <v>#REF!</v>
      </c>
      <c r="BG62" s="495" t="e">
        <f t="shared" si="39"/>
        <v>#REF!</v>
      </c>
      <c r="BH62" s="527" t="e">
        <f t="shared" si="65"/>
        <v>#REF!</v>
      </c>
      <c r="BI62" s="552">
        <v>0.272844</v>
      </c>
      <c r="BJ62" s="553">
        <v>250.24213075060533</v>
      </c>
      <c r="BK62" s="552">
        <v>-0.6383519999999994</v>
      </c>
      <c r="BL62" s="553">
        <v>-4.445833639773483</v>
      </c>
    </row>
    <row r="63" spans="1:64" ht="10.5" customHeight="1" hidden="1">
      <c r="A63" s="48"/>
      <c r="B63" s="224"/>
      <c r="C63" s="31"/>
      <c r="D63" s="177"/>
      <c r="E63" s="98">
        <v>0</v>
      </c>
      <c r="F63" s="101">
        <v>0</v>
      </c>
      <c r="G63" s="149"/>
      <c r="H63" s="153"/>
      <c r="I63" s="101">
        <v>0</v>
      </c>
      <c r="J63" s="513" t="e">
        <f>#REF!-#REF!</f>
        <v>#REF!</v>
      </c>
      <c r="K63" s="106" t="e">
        <f>#REF!/#REF!*100-100</f>
        <v>#REF!</v>
      </c>
      <c r="L63" s="106" t="e">
        <f>#REF!+#REF!</f>
        <v>#REF!</v>
      </c>
      <c r="M63" s="394" t="e">
        <f>#REF!-#REF!</f>
        <v>#REF!</v>
      </c>
      <c r="N63" s="433" t="e">
        <f>#REF!/#REF!*100-100</f>
        <v>#REF!</v>
      </c>
      <c r="O63" s="106" t="e">
        <f t="shared" si="53"/>
        <v>#REF!</v>
      </c>
      <c r="P63" s="106" t="e">
        <f t="shared" si="54"/>
        <v>#REF!</v>
      </c>
      <c r="Q63" s="395" t="e">
        <f>#REF!-#REF!</f>
        <v>#REF!</v>
      </c>
      <c r="R63" s="396" t="e">
        <f>#REF!/#REF!*100-100</f>
        <v>#REF!</v>
      </c>
      <c r="S63" s="395" t="e">
        <f>#REF!-#REF!</f>
        <v>#REF!</v>
      </c>
      <c r="T63" s="396" t="e">
        <f>#REF!/#REF!*100-100</f>
        <v>#REF!</v>
      </c>
      <c r="U63" s="396" t="e">
        <f>#REF!+#REF!</f>
        <v>#REF!</v>
      </c>
      <c r="V63" s="396" t="e">
        <f>#REF!-#REF!</f>
        <v>#REF!</v>
      </c>
      <c r="W63" s="396" t="e">
        <f>#REF!/#REF!*100-100</f>
        <v>#REF!</v>
      </c>
      <c r="X63" s="396" t="e">
        <f t="shared" si="55"/>
        <v>#REF!</v>
      </c>
      <c r="Y63" s="396" t="e">
        <f t="shared" si="56"/>
        <v>#REF!</v>
      </c>
      <c r="Z63" s="106" t="e">
        <f>#REF!+U63</f>
        <v>#REF!</v>
      </c>
      <c r="AA63" s="106" t="e">
        <f>#REF!-#REF!</f>
        <v>#REF!</v>
      </c>
      <c r="AB63" s="106" t="e">
        <f>#REF!/#REF!*100-100</f>
        <v>#REF!</v>
      </c>
      <c r="AC63" s="106" t="e">
        <f t="shared" si="57"/>
        <v>#REF!</v>
      </c>
      <c r="AD63" s="106" t="e">
        <f t="shared" si="58"/>
        <v>#REF!</v>
      </c>
      <c r="AE63" s="105" t="e">
        <f>#REF!+Z63</f>
        <v>#REF!</v>
      </c>
      <c r="AF63" s="297" t="e">
        <f>#REF!-#REF!</f>
        <v>#REF!</v>
      </c>
      <c r="AG63" s="298" t="e">
        <f>#REF!/#REF!*100-100</f>
        <v>#REF!</v>
      </c>
      <c r="AH63" s="299" t="e">
        <f t="shared" si="59"/>
        <v>#REF!</v>
      </c>
      <c r="AI63" s="300" t="e">
        <f t="shared" si="60"/>
        <v>#REF!</v>
      </c>
      <c r="AJ63" s="322" t="e">
        <f>#REF!+AE63</f>
        <v>#REF!</v>
      </c>
      <c r="AK63" s="302" t="e">
        <f>#REF!-#REF!</f>
        <v>#REF!</v>
      </c>
      <c r="AL63" s="303" t="e">
        <f>#REF!/#REF!*100-100</f>
        <v>#REF!</v>
      </c>
      <c r="AM63" s="304" t="e">
        <f t="shared" si="35"/>
        <v>#REF!</v>
      </c>
      <c r="AN63" s="305" t="e">
        <f t="shared" si="61"/>
        <v>#REF!</v>
      </c>
      <c r="AO63" s="373" t="e">
        <f>#REF!+AJ63</f>
        <v>#REF!</v>
      </c>
      <c r="AP63" s="399" t="e">
        <f>#REF!-#REF!</f>
        <v>#REF!</v>
      </c>
      <c r="AQ63" s="400" t="e">
        <f>#REF!/#REF!*100-100</f>
        <v>#REF!</v>
      </c>
      <c r="AR63" s="400" t="e">
        <f t="shared" si="36"/>
        <v>#REF!</v>
      </c>
      <c r="AS63" s="401" t="e">
        <f t="shared" si="62"/>
        <v>#REF!</v>
      </c>
      <c r="AT63" s="347" t="e">
        <f>AO63+#REF!</f>
        <v>#REF!</v>
      </c>
      <c r="AU63" s="344" t="e">
        <f>#REF!-#REF!</f>
        <v>#REF!</v>
      </c>
      <c r="AV63" s="355" t="e">
        <f>#REF!/#REF!*100-100</f>
        <v>#REF!</v>
      </c>
      <c r="AW63" s="340" t="e">
        <f t="shared" si="37"/>
        <v>#REF!</v>
      </c>
      <c r="AX63" s="363" t="e">
        <f t="shared" si="63"/>
        <v>#REF!</v>
      </c>
      <c r="AY63" s="373" t="e">
        <f>#REF!+AT63</f>
        <v>#REF!</v>
      </c>
      <c r="AZ63" s="299" t="e">
        <f>#REF!-#REF!</f>
        <v>#REF!</v>
      </c>
      <c r="BA63" s="400" t="e">
        <f>#REF!/#REF!*100-100</f>
        <v>#REF!</v>
      </c>
      <c r="BB63" s="459" t="e">
        <f t="shared" si="38"/>
        <v>#REF!</v>
      </c>
      <c r="BC63" s="401" t="e">
        <f t="shared" si="64"/>
        <v>#REF!</v>
      </c>
      <c r="BD63" s="469" t="e">
        <f>#REF!+AY63</f>
        <v>#REF!</v>
      </c>
      <c r="BE63" s="495" t="e">
        <f>#REF!-#REF!</f>
        <v>#REF!</v>
      </c>
      <c r="BF63" s="489" t="e">
        <f>#REF!/#REF!*100-100</f>
        <v>#REF!</v>
      </c>
      <c r="BG63" s="495" t="e">
        <f t="shared" si="39"/>
        <v>#REF!</v>
      </c>
      <c r="BH63" s="527" t="e">
        <f t="shared" si="65"/>
        <v>#REF!</v>
      </c>
      <c r="BI63" s="552">
        <v>0</v>
      </c>
      <c r="BJ63" s="553" t="e">
        <v>#DIV/0!</v>
      </c>
      <c r="BK63" s="552">
        <v>0</v>
      </c>
      <c r="BL63" s="553" t="e">
        <v>#DIV/0!</v>
      </c>
    </row>
    <row r="64" spans="1:64" ht="10.5" customHeight="1" hidden="1">
      <c r="A64" s="48"/>
      <c r="B64" s="225"/>
      <c r="C64" s="25"/>
      <c r="D64" s="177"/>
      <c r="E64" s="98">
        <v>0</v>
      </c>
      <c r="F64" s="101">
        <v>0</v>
      </c>
      <c r="G64" s="169"/>
      <c r="H64" s="153"/>
      <c r="I64" s="101">
        <v>0</v>
      </c>
      <c r="J64" s="513" t="e">
        <f>#REF!-#REF!</f>
        <v>#REF!</v>
      </c>
      <c r="K64" s="106" t="e">
        <f>#REF!/#REF!*100-100</f>
        <v>#REF!</v>
      </c>
      <c r="L64" s="106" t="e">
        <f>#REF!+#REF!</f>
        <v>#REF!</v>
      </c>
      <c r="M64" s="394" t="e">
        <f>#REF!-#REF!</f>
        <v>#REF!</v>
      </c>
      <c r="N64" s="433" t="e">
        <f>#REF!/#REF!*100-100</f>
        <v>#REF!</v>
      </c>
      <c r="O64" s="106" t="e">
        <f t="shared" si="53"/>
        <v>#REF!</v>
      </c>
      <c r="P64" s="106" t="e">
        <f t="shared" si="54"/>
        <v>#REF!</v>
      </c>
      <c r="Q64" s="395" t="e">
        <f>#REF!-#REF!</f>
        <v>#REF!</v>
      </c>
      <c r="R64" s="396" t="e">
        <f>#REF!/#REF!*100-100</f>
        <v>#REF!</v>
      </c>
      <c r="S64" s="395" t="e">
        <f>#REF!-#REF!</f>
        <v>#REF!</v>
      </c>
      <c r="T64" s="396" t="e">
        <f>#REF!/#REF!*100-100</f>
        <v>#REF!</v>
      </c>
      <c r="U64" s="396" t="e">
        <f>#REF!+#REF!</f>
        <v>#REF!</v>
      </c>
      <c r="V64" s="396" t="e">
        <f>#REF!-#REF!</f>
        <v>#REF!</v>
      </c>
      <c r="W64" s="396" t="e">
        <f>#REF!/#REF!*100-100</f>
        <v>#REF!</v>
      </c>
      <c r="X64" s="396" t="e">
        <f t="shared" si="55"/>
        <v>#REF!</v>
      </c>
      <c r="Y64" s="396" t="e">
        <f t="shared" si="56"/>
        <v>#REF!</v>
      </c>
      <c r="Z64" s="106" t="e">
        <f>#REF!+U64</f>
        <v>#REF!</v>
      </c>
      <c r="AA64" s="106" t="e">
        <f>#REF!-#REF!</f>
        <v>#REF!</v>
      </c>
      <c r="AB64" s="106" t="e">
        <f>#REF!/#REF!*100-100</f>
        <v>#REF!</v>
      </c>
      <c r="AC64" s="106" t="e">
        <f t="shared" si="57"/>
        <v>#REF!</v>
      </c>
      <c r="AD64" s="106" t="e">
        <f t="shared" si="58"/>
        <v>#REF!</v>
      </c>
      <c r="AE64" s="105" t="e">
        <f>#REF!+Z64</f>
        <v>#REF!</v>
      </c>
      <c r="AF64" s="297" t="e">
        <f>#REF!-#REF!</f>
        <v>#REF!</v>
      </c>
      <c r="AG64" s="298" t="e">
        <f>#REF!/#REF!*100-100</f>
        <v>#REF!</v>
      </c>
      <c r="AH64" s="299" t="e">
        <f t="shared" si="59"/>
        <v>#REF!</v>
      </c>
      <c r="AI64" s="300" t="e">
        <f t="shared" si="60"/>
        <v>#REF!</v>
      </c>
      <c r="AJ64" s="322" t="e">
        <f>#REF!+AE64</f>
        <v>#REF!</v>
      </c>
      <c r="AK64" s="302" t="e">
        <f>#REF!-#REF!</f>
        <v>#REF!</v>
      </c>
      <c r="AL64" s="303" t="e">
        <f>#REF!/#REF!*100-100</f>
        <v>#REF!</v>
      </c>
      <c r="AM64" s="304" t="e">
        <f t="shared" si="35"/>
        <v>#REF!</v>
      </c>
      <c r="AN64" s="305" t="e">
        <f t="shared" si="61"/>
        <v>#REF!</v>
      </c>
      <c r="AO64" s="373" t="e">
        <f>#REF!+AJ64</f>
        <v>#REF!</v>
      </c>
      <c r="AP64" s="399" t="e">
        <f>#REF!-#REF!</f>
        <v>#REF!</v>
      </c>
      <c r="AQ64" s="400" t="e">
        <f>#REF!/#REF!*100-100</f>
        <v>#REF!</v>
      </c>
      <c r="AR64" s="400" t="e">
        <f t="shared" si="36"/>
        <v>#REF!</v>
      </c>
      <c r="AS64" s="401" t="e">
        <f t="shared" si="62"/>
        <v>#REF!</v>
      </c>
      <c r="AT64" s="347" t="e">
        <f>AO64+#REF!</f>
        <v>#REF!</v>
      </c>
      <c r="AU64" s="344" t="e">
        <f>#REF!-#REF!</f>
        <v>#REF!</v>
      </c>
      <c r="AV64" s="355" t="e">
        <f>#REF!/#REF!*100-100</f>
        <v>#REF!</v>
      </c>
      <c r="AW64" s="340" t="e">
        <f t="shared" si="37"/>
        <v>#REF!</v>
      </c>
      <c r="AX64" s="363" t="e">
        <f t="shared" si="63"/>
        <v>#REF!</v>
      </c>
      <c r="AY64" s="373" t="e">
        <f>#REF!+AT64</f>
        <v>#REF!</v>
      </c>
      <c r="AZ64" s="299" t="e">
        <f>#REF!-#REF!</f>
        <v>#REF!</v>
      </c>
      <c r="BA64" s="400" t="e">
        <f>#REF!/#REF!*100-100</f>
        <v>#REF!</v>
      </c>
      <c r="BB64" s="459" t="e">
        <f t="shared" si="38"/>
        <v>#REF!</v>
      </c>
      <c r="BC64" s="401" t="e">
        <f t="shared" si="64"/>
        <v>#REF!</v>
      </c>
      <c r="BD64" s="469" t="e">
        <f>#REF!+AY64</f>
        <v>#REF!</v>
      </c>
      <c r="BE64" s="495" t="e">
        <f>#REF!-#REF!</f>
        <v>#REF!</v>
      </c>
      <c r="BF64" s="489" t="e">
        <f>#REF!/#REF!*100-100</f>
        <v>#REF!</v>
      </c>
      <c r="BG64" s="495" t="e">
        <f t="shared" si="39"/>
        <v>#REF!</v>
      </c>
      <c r="BH64" s="527" t="e">
        <f t="shared" si="65"/>
        <v>#REF!</v>
      </c>
      <c r="BI64" s="552">
        <v>0</v>
      </c>
      <c r="BJ64" s="553" t="e">
        <v>#DIV/0!</v>
      </c>
      <c r="BK64" s="552">
        <v>0</v>
      </c>
      <c r="BL64" s="553" t="e">
        <v>#DIV/0!</v>
      </c>
    </row>
    <row r="65" spans="1:64" ht="10.5" customHeight="1" hidden="1">
      <c r="A65" s="48"/>
      <c r="B65" s="226"/>
      <c r="C65" s="32"/>
      <c r="D65" s="177"/>
      <c r="E65" s="98">
        <v>0</v>
      </c>
      <c r="F65" s="101">
        <v>0</v>
      </c>
      <c r="G65" s="170"/>
      <c r="H65" s="153"/>
      <c r="I65" s="101">
        <v>0</v>
      </c>
      <c r="J65" s="513" t="e">
        <f>#REF!-#REF!</f>
        <v>#REF!</v>
      </c>
      <c r="K65" s="106" t="e">
        <f>#REF!/#REF!*100-100</f>
        <v>#REF!</v>
      </c>
      <c r="L65" s="106" t="e">
        <f>#REF!+#REF!</f>
        <v>#REF!</v>
      </c>
      <c r="M65" s="394" t="e">
        <f>#REF!-#REF!</f>
        <v>#REF!</v>
      </c>
      <c r="N65" s="433" t="e">
        <f>#REF!/#REF!*100-100</f>
        <v>#REF!</v>
      </c>
      <c r="O65" s="106" t="e">
        <f t="shared" si="53"/>
        <v>#REF!</v>
      </c>
      <c r="P65" s="106" t="e">
        <f t="shared" si="54"/>
        <v>#REF!</v>
      </c>
      <c r="Q65" s="395" t="e">
        <f>#REF!-#REF!</f>
        <v>#REF!</v>
      </c>
      <c r="R65" s="396" t="e">
        <f>#REF!/#REF!*100-100</f>
        <v>#REF!</v>
      </c>
      <c r="S65" s="395" t="e">
        <f>#REF!-#REF!</f>
        <v>#REF!</v>
      </c>
      <c r="T65" s="396" t="e">
        <f>#REF!/#REF!*100-100</f>
        <v>#REF!</v>
      </c>
      <c r="U65" s="396" t="e">
        <f>#REF!+#REF!</f>
        <v>#REF!</v>
      </c>
      <c r="V65" s="396" t="e">
        <f>#REF!-#REF!</f>
        <v>#REF!</v>
      </c>
      <c r="W65" s="396" t="e">
        <f>#REF!/#REF!*100-100</f>
        <v>#REF!</v>
      </c>
      <c r="X65" s="396" t="e">
        <f t="shared" si="55"/>
        <v>#REF!</v>
      </c>
      <c r="Y65" s="396" t="e">
        <f t="shared" si="56"/>
        <v>#REF!</v>
      </c>
      <c r="Z65" s="106" t="e">
        <f>#REF!+U65</f>
        <v>#REF!</v>
      </c>
      <c r="AA65" s="106" t="e">
        <f>#REF!-#REF!</f>
        <v>#REF!</v>
      </c>
      <c r="AB65" s="106" t="e">
        <f>#REF!/#REF!*100-100</f>
        <v>#REF!</v>
      </c>
      <c r="AC65" s="106" t="e">
        <f t="shared" si="57"/>
        <v>#REF!</v>
      </c>
      <c r="AD65" s="106" t="e">
        <f t="shared" si="58"/>
        <v>#REF!</v>
      </c>
      <c r="AE65" s="105" t="e">
        <f>#REF!+Z65</f>
        <v>#REF!</v>
      </c>
      <c r="AF65" s="297" t="e">
        <f>#REF!-#REF!</f>
        <v>#REF!</v>
      </c>
      <c r="AG65" s="298" t="e">
        <f>#REF!/#REF!*100-100</f>
        <v>#REF!</v>
      </c>
      <c r="AH65" s="299" t="e">
        <f t="shared" si="59"/>
        <v>#REF!</v>
      </c>
      <c r="AI65" s="300" t="e">
        <f t="shared" si="60"/>
        <v>#REF!</v>
      </c>
      <c r="AJ65" s="322" t="e">
        <f>#REF!+AE65</f>
        <v>#REF!</v>
      </c>
      <c r="AK65" s="302" t="e">
        <f>#REF!-#REF!</f>
        <v>#REF!</v>
      </c>
      <c r="AL65" s="303" t="e">
        <f>#REF!/#REF!*100-100</f>
        <v>#REF!</v>
      </c>
      <c r="AM65" s="304" t="e">
        <f t="shared" si="35"/>
        <v>#REF!</v>
      </c>
      <c r="AN65" s="305" t="e">
        <f t="shared" si="61"/>
        <v>#REF!</v>
      </c>
      <c r="AO65" s="373" t="e">
        <f>#REF!+AJ65</f>
        <v>#REF!</v>
      </c>
      <c r="AP65" s="399" t="e">
        <f>#REF!-#REF!</f>
        <v>#REF!</v>
      </c>
      <c r="AQ65" s="400" t="e">
        <f>#REF!/#REF!*100-100</f>
        <v>#REF!</v>
      </c>
      <c r="AR65" s="400" t="e">
        <f t="shared" si="36"/>
        <v>#REF!</v>
      </c>
      <c r="AS65" s="401" t="e">
        <f t="shared" si="62"/>
        <v>#REF!</v>
      </c>
      <c r="AT65" s="347" t="e">
        <f>AO65+#REF!</f>
        <v>#REF!</v>
      </c>
      <c r="AU65" s="344" t="e">
        <f>#REF!-#REF!</f>
        <v>#REF!</v>
      </c>
      <c r="AV65" s="355" t="e">
        <f>#REF!/#REF!*100-100</f>
        <v>#REF!</v>
      </c>
      <c r="AW65" s="340" t="e">
        <f t="shared" si="37"/>
        <v>#REF!</v>
      </c>
      <c r="AX65" s="363" t="e">
        <f t="shared" si="63"/>
        <v>#REF!</v>
      </c>
      <c r="AY65" s="373" t="e">
        <f>#REF!+AT65</f>
        <v>#REF!</v>
      </c>
      <c r="AZ65" s="299" t="e">
        <f>#REF!-#REF!</f>
        <v>#REF!</v>
      </c>
      <c r="BA65" s="400" t="e">
        <f>#REF!/#REF!*100-100</f>
        <v>#REF!</v>
      </c>
      <c r="BB65" s="459" t="e">
        <f t="shared" si="38"/>
        <v>#REF!</v>
      </c>
      <c r="BC65" s="401" t="e">
        <f t="shared" si="64"/>
        <v>#REF!</v>
      </c>
      <c r="BD65" s="469" t="e">
        <f>#REF!+AY65</f>
        <v>#REF!</v>
      </c>
      <c r="BE65" s="495" t="e">
        <f>#REF!-#REF!</f>
        <v>#REF!</v>
      </c>
      <c r="BF65" s="489" t="e">
        <f>#REF!/#REF!*100-100</f>
        <v>#REF!</v>
      </c>
      <c r="BG65" s="495" t="e">
        <f t="shared" si="39"/>
        <v>#REF!</v>
      </c>
      <c r="BH65" s="527" t="e">
        <f t="shared" si="65"/>
        <v>#REF!</v>
      </c>
      <c r="BI65" s="552">
        <v>0</v>
      </c>
      <c r="BJ65" s="553" t="e">
        <v>#DIV/0!</v>
      </c>
      <c r="BK65" s="552">
        <v>0</v>
      </c>
      <c r="BL65" s="553" t="e">
        <v>#DIV/0!</v>
      </c>
    </row>
    <row r="66" spans="1:64" ht="13.5" customHeight="1">
      <c r="A66" s="46"/>
      <c r="B66" s="210" t="s">
        <v>59</v>
      </c>
      <c r="C66" s="30" t="s">
        <v>11</v>
      </c>
      <c r="D66" s="176">
        <v>0</v>
      </c>
      <c r="E66" s="560">
        <v>0.002465</v>
      </c>
      <c r="F66" s="101">
        <v>70.85078000000001</v>
      </c>
      <c r="G66" s="150"/>
      <c r="H66" s="123">
        <v>0</v>
      </c>
      <c r="I66" s="101">
        <v>140.464693</v>
      </c>
      <c r="J66" s="124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404" t="e">
        <f>#REF!-#REF!</f>
        <v>#REF!</v>
      </c>
      <c r="R66" s="404">
        <v>0</v>
      </c>
      <c r="S66" s="404" t="e">
        <f>#REF!-#REF!</f>
        <v>#REF!</v>
      </c>
      <c r="T66" s="402">
        <v>0</v>
      </c>
      <c r="U66" s="402" t="e">
        <f>#REF!+#REF!</f>
        <v>#REF!</v>
      </c>
      <c r="V66" s="402" t="e">
        <f>#REF!-#REF!</f>
        <v>#REF!</v>
      </c>
      <c r="W66" s="402">
        <v>0</v>
      </c>
      <c r="X66" s="402" t="e">
        <f t="shared" si="55"/>
        <v>#REF!</v>
      </c>
      <c r="Y66" s="402">
        <v>0</v>
      </c>
      <c r="Z66" s="106" t="e">
        <f>#REF!+U66</f>
        <v>#REF!</v>
      </c>
      <c r="AA66" s="106" t="e">
        <f>#REF!-#REF!</f>
        <v>#REF!</v>
      </c>
      <c r="AB66" s="106" t="e">
        <f>#REF!/#REF!*100-100</f>
        <v>#REF!</v>
      </c>
      <c r="AC66" s="106" t="e">
        <f t="shared" si="57"/>
        <v>#REF!</v>
      </c>
      <c r="AD66" s="106" t="e">
        <f t="shared" si="58"/>
        <v>#REF!</v>
      </c>
      <c r="AE66" s="105" t="e">
        <f>#REF!+Z66</f>
        <v>#REF!</v>
      </c>
      <c r="AF66" s="297" t="e">
        <f>#REF!-#REF!</f>
        <v>#REF!</v>
      </c>
      <c r="AG66" s="298" t="e">
        <f>#REF!/#REF!*100-100</f>
        <v>#REF!</v>
      </c>
      <c r="AH66" s="299" t="e">
        <f t="shared" si="59"/>
        <v>#REF!</v>
      </c>
      <c r="AI66" s="300" t="e">
        <f t="shared" si="60"/>
        <v>#REF!</v>
      </c>
      <c r="AJ66" s="322" t="e">
        <f>#REF!+AE66</f>
        <v>#REF!</v>
      </c>
      <c r="AK66" s="302" t="e">
        <f>#REF!-#REF!</f>
        <v>#REF!</v>
      </c>
      <c r="AL66" s="303" t="e">
        <f>#REF!/#REF!*100-100</f>
        <v>#REF!</v>
      </c>
      <c r="AM66" s="304" t="e">
        <f t="shared" si="35"/>
        <v>#REF!</v>
      </c>
      <c r="AN66" s="305" t="e">
        <f t="shared" si="61"/>
        <v>#REF!</v>
      </c>
      <c r="AO66" s="373" t="e">
        <f>#REF!+AJ66</f>
        <v>#REF!</v>
      </c>
      <c r="AP66" s="399" t="e">
        <f>#REF!-#REF!</f>
        <v>#REF!</v>
      </c>
      <c r="AQ66" s="400" t="e">
        <f>#REF!/#REF!*100-100</f>
        <v>#REF!</v>
      </c>
      <c r="AR66" s="400" t="e">
        <f t="shared" si="36"/>
        <v>#REF!</v>
      </c>
      <c r="AS66" s="401" t="e">
        <f t="shared" si="62"/>
        <v>#REF!</v>
      </c>
      <c r="AT66" s="347" t="e">
        <f>AO66+#REF!</f>
        <v>#REF!</v>
      </c>
      <c r="AU66" s="359" t="e">
        <f>#REF!-#REF!</f>
        <v>#REF!</v>
      </c>
      <c r="AV66" s="341">
        <v>0</v>
      </c>
      <c r="AW66" s="340" t="e">
        <f t="shared" si="37"/>
        <v>#REF!</v>
      </c>
      <c r="AX66" s="363" t="e">
        <f t="shared" si="63"/>
        <v>#REF!</v>
      </c>
      <c r="AY66" s="373" t="e">
        <f>#REF!+AT66</f>
        <v>#REF!</v>
      </c>
      <c r="AZ66" s="463" t="e">
        <f>#REF!-#REF!</f>
        <v>#REF!</v>
      </c>
      <c r="BA66" s="437">
        <v>0</v>
      </c>
      <c r="BB66" s="459" t="e">
        <f t="shared" si="38"/>
        <v>#REF!</v>
      </c>
      <c r="BC66" s="401" t="e">
        <f t="shared" si="64"/>
        <v>#REF!</v>
      </c>
      <c r="BD66" s="469" t="e">
        <f>#REF!+AY66</f>
        <v>#REF!</v>
      </c>
      <c r="BE66" s="496" t="e">
        <f>#REF!-#REF!</f>
        <v>#REF!</v>
      </c>
      <c r="BF66" s="492">
        <v>0</v>
      </c>
      <c r="BG66" s="495" t="e">
        <f t="shared" si="39"/>
        <v>#REF!</v>
      </c>
      <c r="BH66" s="527" t="e">
        <f t="shared" si="65"/>
        <v>#REF!</v>
      </c>
      <c r="BI66" s="554">
        <v>0</v>
      </c>
      <c r="BJ66" s="555">
        <v>0</v>
      </c>
      <c r="BK66" s="552">
        <v>-69.613913</v>
      </c>
      <c r="BL66" s="553">
        <v>-49.559723168298234</v>
      </c>
    </row>
    <row r="67" spans="1:64" ht="15" customHeight="1" hidden="1">
      <c r="A67" s="46"/>
      <c r="B67" s="227"/>
      <c r="C67" s="21"/>
      <c r="D67" s="177"/>
      <c r="E67" s="98"/>
      <c r="F67" s="101">
        <v>0</v>
      </c>
      <c r="G67" s="143"/>
      <c r="H67" s="153"/>
      <c r="I67" s="101">
        <v>0</v>
      </c>
      <c r="J67" s="519" t="e">
        <f>#REF!-#REF!</f>
        <v>#REF!</v>
      </c>
      <c r="K67" s="434"/>
      <c r="L67" s="117" t="e">
        <f>#REF!+#REF!</f>
        <v>#REF!</v>
      </c>
      <c r="M67" s="435"/>
      <c r="N67" s="434" t="e">
        <f>#REF!/#REF!*100-100</f>
        <v>#REF!</v>
      </c>
      <c r="O67" s="117" t="e">
        <f aca="true" t="shared" si="66" ref="O67:O73">F67-L67</f>
        <v>#REF!</v>
      </c>
      <c r="P67" s="117" t="e">
        <f aca="true" t="shared" si="67" ref="P67:P73">F67/L67*100-100</f>
        <v>#REF!</v>
      </c>
      <c r="Q67" s="183" t="e">
        <f>#REF!-#REF!</f>
        <v>#REF!</v>
      </c>
      <c r="R67" s="434" t="e">
        <f>#REF!/#REF!*100-100</f>
        <v>#REF!</v>
      </c>
      <c r="S67" s="183" t="e">
        <f>#REF!-#REF!</f>
        <v>#REF!</v>
      </c>
      <c r="T67" s="117" t="e">
        <f>#REF!/#REF!*100-100</f>
        <v>#REF!</v>
      </c>
      <c r="U67" s="117"/>
      <c r="V67" s="117"/>
      <c r="W67" s="117"/>
      <c r="X67" s="117"/>
      <c r="Y67" s="396" t="e">
        <f>F67/U67*100-100</f>
        <v>#DIV/0!</v>
      </c>
      <c r="Z67" s="106" t="e">
        <f>#REF!+U67</f>
        <v>#REF!</v>
      </c>
      <c r="AA67" s="106" t="e">
        <f>#REF!-#REF!</f>
        <v>#REF!</v>
      </c>
      <c r="AB67" s="106" t="e">
        <f>#REF!/#REF!*100-100</f>
        <v>#REF!</v>
      </c>
      <c r="AC67" s="106" t="e">
        <f t="shared" si="57"/>
        <v>#REF!</v>
      </c>
      <c r="AD67" s="106" t="e">
        <f t="shared" si="58"/>
        <v>#REF!</v>
      </c>
      <c r="AE67" s="105" t="e">
        <f>#REF!+Z67</f>
        <v>#REF!</v>
      </c>
      <c r="AF67" s="297" t="e">
        <f>#REF!-#REF!</f>
        <v>#REF!</v>
      </c>
      <c r="AG67" s="298" t="e">
        <f>#REF!/#REF!*100-100</f>
        <v>#REF!</v>
      </c>
      <c r="AH67" s="299" t="e">
        <f t="shared" si="59"/>
        <v>#REF!</v>
      </c>
      <c r="AI67" s="300" t="e">
        <f t="shared" si="60"/>
        <v>#REF!</v>
      </c>
      <c r="AJ67" s="322" t="e">
        <f>#REF!+AE67</f>
        <v>#REF!</v>
      </c>
      <c r="AK67" s="302" t="e">
        <f>#REF!-#REF!</f>
        <v>#REF!</v>
      </c>
      <c r="AL67" s="303" t="e">
        <f>#REF!/#REF!*100-100</f>
        <v>#REF!</v>
      </c>
      <c r="AM67" s="304" t="e">
        <f t="shared" si="35"/>
        <v>#REF!</v>
      </c>
      <c r="AN67" s="305" t="e">
        <f t="shared" si="61"/>
        <v>#REF!</v>
      </c>
      <c r="AO67" s="346" t="e">
        <f>#REF!+AJ67</f>
        <v>#REF!</v>
      </c>
      <c r="AP67" s="392" t="e">
        <f>#REF!-#REF!</f>
        <v>#REF!</v>
      </c>
      <c r="AQ67" s="295" t="e">
        <f>#REF!/#REF!*100-100</f>
        <v>#REF!</v>
      </c>
      <c r="AR67" s="295" t="e">
        <f t="shared" si="36"/>
        <v>#REF!</v>
      </c>
      <c r="AS67" s="296" t="e">
        <f t="shared" si="62"/>
        <v>#REF!</v>
      </c>
      <c r="AT67" s="348" t="e">
        <f>AO67+#REF!</f>
        <v>#REF!</v>
      </c>
      <c r="AU67" s="343" t="e">
        <f>#REF!-#REF!</f>
        <v>#REF!</v>
      </c>
      <c r="AV67" s="356" t="e">
        <f>#REF!/#REF!*100-100</f>
        <v>#REF!</v>
      </c>
      <c r="AW67" s="339" t="e">
        <f t="shared" si="37"/>
        <v>#REF!</v>
      </c>
      <c r="AX67" s="364" t="e">
        <f t="shared" si="63"/>
        <v>#REF!</v>
      </c>
      <c r="AY67" s="346" t="e">
        <f>#REF!+AT67</f>
        <v>#REF!</v>
      </c>
      <c r="AZ67" s="366" t="e">
        <f>#REF!-#REF!</f>
        <v>#REF!</v>
      </c>
      <c r="BA67" s="295" t="e">
        <f>#REF!/#REF!*100-100</f>
        <v>#REF!</v>
      </c>
      <c r="BB67" s="351" t="e">
        <f t="shared" si="38"/>
        <v>#REF!</v>
      </c>
      <c r="BC67" s="296" t="e">
        <f t="shared" si="64"/>
        <v>#REF!</v>
      </c>
      <c r="BD67" s="468" t="e">
        <f>#REF!+AY67</f>
        <v>#REF!</v>
      </c>
      <c r="BE67" s="494" t="e">
        <f>#REF!-#REF!</f>
        <v>#REF!</v>
      </c>
      <c r="BF67" s="488" t="e">
        <f>#REF!/#REF!*100-100</f>
        <v>#REF!</v>
      </c>
      <c r="BG67" s="494" t="e">
        <f t="shared" si="39"/>
        <v>#REF!</v>
      </c>
      <c r="BH67" s="526" t="e">
        <f t="shared" si="65"/>
        <v>#REF!</v>
      </c>
      <c r="BI67" s="552">
        <v>0</v>
      </c>
      <c r="BJ67" s="553" t="e">
        <v>#DIV/0!</v>
      </c>
      <c r="BK67" s="552">
        <v>0</v>
      </c>
      <c r="BL67" s="553" t="e">
        <v>#DIV/0!</v>
      </c>
    </row>
    <row r="68" spans="1:64" ht="12" customHeight="1" hidden="1">
      <c r="A68" s="46"/>
      <c r="B68" s="227"/>
      <c r="C68" s="21"/>
      <c r="D68" s="177"/>
      <c r="E68" s="98"/>
      <c r="F68" s="101">
        <v>0</v>
      </c>
      <c r="G68" s="152"/>
      <c r="H68" s="153"/>
      <c r="I68" s="101">
        <v>0</v>
      </c>
      <c r="J68" s="519" t="e">
        <f>#REF!-#REF!</f>
        <v>#REF!</v>
      </c>
      <c r="K68" s="434"/>
      <c r="L68" s="117" t="e">
        <f>#REF!+#REF!</f>
        <v>#REF!</v>
      </c>
      <c r="M68" s="435"/>
      <c r="N68" s="434" t="e">
        <f>#REF!/#REF!*100-100</f>
        <v>#REF!</v>
      </c>
      <c r="O68" s="117" t="e">
        <f t="shared" si="66"/>
        <v>#REF!</v>
      </c>
      <c r="P68" s="117" t="e">
        <f t="shared" si="67"/>
        <v>#REF!</v>
      </c>
      <c r="Q68" s="183" t="e">
        <f>#REF!-#REF!</f>
        <v>#REF!</v>
      </c>
      <c r="R68" s="434" t="e">
        <f>#REF!/#REF!*100-100</f>
        <v>#REF!</v>
      </c>
      <c r="S68" s="183" t="e">
        <f>#REF!-#REF!</f>
        <v>#REF!</v>
      </c>
      <c r="T68" s="117" t="e">
        <f>#REF!/#REF!*100-100</f>
        <v>#REF!</v>
      </c>
      <c r="U68" s="117"/>
      <c r="V68" s="117"/>
      <c r="W68" s="117"/>
      <c r="X68" s="117"/>
      <c r="Y68" s="396" t="e">
        <f>F68/U68*100-100</f>
        <v>#DIV/0!</v>
      </c>
      <c r="Z68" s="106" t="e">
        <f>#REF!+U68</f>
        <v>#REF!</v>
      </c>
      <c r="AA68" s="106" t="e">
        <f>#REF!-#REF!</f>
        <v>#REF!</v>
      </c>
      <c r="AB68" s="106" t="e">
        <f>#REF!/#REF!*100-100</f>
        <v>#REF!</v>
      </c>
      <c r="AC68" s="106" t="e">
        <f t="shared" si="57"/>
        <v>#REF!</v>
      </c>
      <c r="AD68" s="106" t="e">
        <f t="shared" si="58"/>
        <v>#REF!</v>
      </c>
      <c r="AE68" s="105" t="e">
        <f>#REF!+Z68</f>
        <v>#REF!</v>
      </c>
      <c r="AF68" s="297" t="e">
        <f>#REF!-#REF!</f>
        <v>#REF!</v>
      </c>
      <c r="AG68" s="298" t="e">
        <f>#REF!/#REF!*100-100</f>
        <v>#REF!</v>
      </c>
      <c r="AH68" s="299" t="e">
        <f t="shared" si="59"/>
        <v>#REF!</v>
      </c>
      <c r="AI68" s="300" t="e">
        <f t="shared" si="60"/>
        <v>#REF!</v>
      </c>
      <c r="AJ68" s="322" t="e">
        <f>#REF!+AE68</f>
        <v>#REF!</v>
      </c>
      <c r="AK68" s="302" t="e">
        <f>#REF!-#REF!</f>
        <v>#REF!</v>
      </c>
      <c r="AL68" s="303" t="e">
        <f>#REF!/#REF!*100-100</f>
        <v>#REF!</v>
      </c>
      <c r="AM68" s="304" t="e">
        <f t="shared" si="35"/>
        <v>#REF!</v>
      </c>
      <c r="AN68" s="305" t="e">
        <f t="shared" si="61"/>
        <v>#REF!</v>
      </c>
      <c r="AO68" s="346" t="e">
        <f>#REF!+AJ68</f>
        <v>#REF!</v>
      </c>
      <c r="AP68" s="392" t="e">
        <f>#REF!-#REF!</f>
        <v>#REF!</v>
      </c>
      <c r="AQ68" s="295" t="e">
        <f>#REF!/#REF!*100-100</f>
        <v>#REF!</v>
      </c>
      <c r="AR68" s="295" t="e">
        <f t="shared" si="36"/>
        <v>#REF!</v>
      </c>
      <c r="AS68" s="296" t="e">
        <f t="shared" si="62"/>
        <v>#REF!</v>
      </c>
      <c r="AT68" s="348" t="e">
        <f>AO68+#REF!</f>
        <v>#REF!</v>
      </c>
      <c r="AU68" s="343" t="e">
        <f>#REF!-#REF!</f>
        <v>#REF!</v>
      </c>
      <c r="AV68" s="356" t="e">
        <f>#REF!/#REF!*100-100</f>
        <v>#REF!</v>
      </c>
      <c r="AW68" s="339" t="e">
        <f t="shared" si="37"/>
        <v>#REF!</v>
      </c>
      <c r="AX68" s="364" t="e">
        <f t="shared" si="63"/>
        <v>#REF!</v>
      </c>
      <c r="AY68" s="346" t="e">
        <f>#REF!+AT68</f>
        <v>#REF!</v>
      </c>
      <c r="AZ68" s="366" t="e">
        <f>#REF!-#REF!</f>
        <v>#REF!</v>
      </c>
      <c r="BA68" s="295" t="e">
        <f>#REF!/#REF!*100-100</f>
        <v>#REF!</v>
      </c>
      <c r="BB68" s="351" t="e">
        <f t="shared" si="38"/>
        <v>#REF!</v>
      </c>
      <c r="BC68" s="296" t="e">
        <f t="shared" si="64"/>
        <v>#REF!</v>
      </c>
      <c r="BD68" s="468" t="e">
        <f>#REF!+AY68</f>
        <v>#REF!</v>
      </c>
      <c r="BE68" s="494" t="e">
        <f>#REF!-#REF!</f>
        <v>#REF!</v>
      </c>
      <c r="BF68" s="488" t="e">
        <f>#REF!/#REF!*100-100</f>
        <v>#REF!</v>
      </c>
      <c r="BG68" s="494" t="e">
        <f t="shared" si="39"/>
        <v>#REF!</v>
      </c>
      <c r="BH68" s="526" t="e">
        <f t="shared" si="65"/>
        <v>#REF!</v>
      </c>
      <c r="BI68" s="552">
        <v>0</v>
      </c>
      <c r="BJ68" s="553" t="e">
        <v>#DIV/0!</v>
      </c>
      <c r="BK68" s="552">
        <v>0</v>
      </c>
      <c r="BL68" s="553" t="e">
        <v>#DIV/0!</v>
      </c>
    </row>
    <row r="69" spans="1:64" ht="12" customHeight="1" hidden="1">
      <c r="A69" s="46"/>
      <c r="B69" s="228"/>
      <c r="C69" s="33"/>
      <c r="D69" s="177"/>
      <c r="E69" s="98"/>
      <c r="F69" s="101">
        <v>0</v>
      </c>
      <c r="G69" s="170"/>
      <c r="H69" s="153"/>
      <c r="I69" s="101">
        <v>0</v>
      </c>
      <c r="J69" s="519" t="e">
        <f>#REF!-#REF!</f>
        <v>#REF!</v>
      </c>
      <c r="K69" s="434"/>
      <c r="L69" s="117" t="e">
        <f>#REF!+#REF!</f>
        <v>#REF!</v>
      </c>
      <c r="M69" s="435"/>
      <c r="N69" s="434" t="e">
        <f>#REF!/#REF!*100-100</f>
        <v>#REF!</v>
      </c>
      <c r="O69" s="117" t="e">
        <f t="shared" si="66"/>
        <v>#REF!</v>
      </c>
      <c r="P69" s="117" t="e">
        <f t="shared" si="67"/>
        <v>#REF!</v>
      </c>
      <c r="Q69" s="183" t="e">
        <f>#REF!-#REF!</f>
        <v>#REF!</v>
      </c>
      <c r="R69" s="434" t="e">
        <f>#REF!/#REF!*100-100</f>
        <v>#REF!</v>
      </c>
      <c r="S69" s="183" t="e">
        <f>#REF!-#REF!</f>
        <v>#REF!</v>
      </c>
      <c r="T69" s="117" t="e">
        <f>#REF!/#REF!*100-100</f>
        <v>#REF!</v>
      </c>
      <c r="U69" s="117"/>
      <c r="V69" s="117"/>
      <c r="W69" s="117"/>
      <c r="X69" s="117"/>
      <c r="Y69" s="396" t="e">
        <f>F69/U69*100-100</f>
        <v>#DIV/0!</v>
      </c>
      <c r="Z69" s="106" t="e">
        <f>#REF!+U69</f>
        <v>#REF!</v>
      </c>
      <c r="AA69" s="106" t="e">
        <f>#REF!-#REF!</f>
        <v>#REF!</v>
      </c>
      <c r="AB69" s="106" t="e">
        <f>#REF!/#REF!*100-100</f>
        <v>#REF!</v>
      </c>
      <c r="AC69" s="106" t="e">
        <f t="shared" si="57"/>
        <v>#REF!</v>
      </c>
      <c r="AD69" s="106" t="e">
        <f t="shared" si="58"/>
        <v>#REF!</v>
      </c>
      <c r="AE69" s="105" t="e">
        <f>#REF!+Z69</f>
        <v>#REF!</v>
      </c>
      <c r="AF69" s="297" t="e">
        <f>#REF!-#REF!</f>
        <v>#REF!</v>
      </c>
      <c r="AG69" s="298" t="e">
        <f>#REF!/#REF!*100-100</f>
        <v>#REF!</v>
      </c>
      <c r="AH69" s="299" t="e">
        <f t="shared" si="59"/>
        <v>#REF!</v>
      </c>
      <c r="AI69" s="300" t="e">
        <f t="shared" si="60"/>
        <v>#REF!</v>
      </c>
      <c r="AJ69" s="322" t="e">
        <f>#REF!+AE69</f>
        <v>#REF!</v>
      </c>
      <c r="AK69" s="302" t="e">
        <f>#REF!-#REF!</f>
        <v>#REF!</v>
      </c>
      <c r="AL69" s="303" t="e">
        <f>#REF!/#REF!*100-100</f>
        <v>#REF!</v>
      </c>
      <c r="AM69" s="304" t="e">
        <f t="shared" si="35"/>
        <v>#REF!</v>
      </c>
      <c r="AN69" s="305" t="e">
        <f t="shared" si="61"/>
        <v>#REF!</v>
      </c>
      <c r="AO69" s="346" t="e">
        <f>#REF!+AJ69</f>
        <v>#REF!</v>
      </c>
      <c r="AP69" s="392" t="e">
        <f>#REF!-#REF!</f>
        <v>#REF!</v>
      </c>
      <c r="AQ69" s="295" t="e">
        <f>#REF!/#REF!*100-100</f>
        <v>#REF!</v>
      </c>
      <c r="AR69" s="295" t="e">
        <f t="shared" si="36"/>
        <v>#REF!</v>
      </c>
      <c r="AS69" s="296" t="e">
        <f t="shared" si="62"/>
        <v>#REF!</v>
      </c>
      <c r="AT69" s="348" t="e">
        <f>AO69+#REF!</f>
        <v>#REF!</v>
      </c>
      <c r="AU69" s="343" t="e">
        <f>#REF!-#REF!</f>
        <v>#REF!</v>
      </c>
      <c r="AV69" s="356" t="e">
        <f>#REF!/#REF!*100-100</f>
        <v>#REF!</v>
      </c>
      <c r="AW69" s="339" t="e">
        <f t="shared" si="37"/>
        <v>#REF!</v>
      </c>
      <c r="AX69" s="364" t="e">
        <f t="shared" si="63"/>
        <v>#REF!</v>
      </c>
      <c r="AY69" s="346" t="e">
        <f>#REF!+AT69</f>
        <v>#REF!</v>
      </c>
      <c r="AZ69" s="366" t="e">
        <f>#REF!-#REF!</f>
        <v>#REF!</v>
      </c>
      <c r="BA69" s="295" t="e">
        <f>#REF!/#REF!*100-100</f>
        <v>#REF!</v>
      </c>
      <c r="BB69" s="351" t="e">
        <f t="shared" si="38"/>
        <v>#REF!</v>
      </c>
      <c r="BC69" s="296" t="e">
        <f t="shared" si="64"/>
        <v>#REF!</v>
      </c>
      <c r="BD69" s="468" t="e">
        <f>#REF!+AY69</f>
        <v>#REF!</v>
      </c>
      <c r="BE69" s="494" t="e">
        <f>#REF!-#REF!</f>
        <v>#REF!</v>
      </c>
      <c r="BF69" s="488" t="e">
        <f>#REF!/#REF!*100-100</f>
        <v>#REF!</v>
      </c>
      <c r="BG69" s="494" t="e">
        <f t="shared" si="39"/>
        <v>#REF!</v>
      </c>
      <c r="BH69" s="526" t="e">
        <f t="shared" si="65"/>
        <v>#REF!</v>
      </c>
      <c r="BI69" s="552">
        <v>0</v>
      </c>
      <c r="BJ69" s="553" t="e">
        <v>#DIV/0!</v>
      </c>
      <c r="BK69" s="552">
        <v>0</v>
      </c>
      <c r="BL69" s="553" t="e">
        <v>#DIV/0!</v>
      </c>
    </row>
    <row r="70" spans="1:65" s="60" customFormat="1" ht="21" customHeight="1">
      <c r="A70" s="59">
        <v>6</v>
      </c>
      <c r="B70" s="63" t="s">
        <v>60</v>
      </c>
      <c r="C70" s="62"/>
      <c r="D70" s="157">
        <v>12.144515</v>
      </c>
      <c r="E70" s="116">
        <v>33.551129</v>
      </c>
      <c r="F70" s="201">
        <v>128.962435</v>
      </c>
      <c r="G70" s="327"/>
      <c r="H70" s="191">
        <v>12.146740000000001</v>
      </c>
      <c r="I70" s="155">
        <v>138.86223500000003</v>
      </c>
      <c r="J70" s="154" t="e">
        <f>#REF!-#REF!</f>
        <v>#REF!</v>
      </c>
      <c r="K70" s="113" t="e">
        <f>#REF!/#REF!*100-100</f>
        <v>#REF!</v>
      </c>
      <c r="L70" s="113" t="e">
        <f>#REF!+#REF!</f>
        <v>#REF!</v>
      </c>
      <c r="M70" s="436" t="e">
        <f>#REF!-#REF!</f>
        <v>#REF!</v>
      </c>
      <c r="N70" s="436" t="e">
        <f>#REF!/#REF!*100-100</f>
        <v>#REF!</v>
      </c>
      <c r="O70" s="436" t="e">
        <f t="shared" si="66"/>
        <v>#REF!</v>
      </c>
      <c r="P70" s="436" t="e">
        <f t="shared" si="67"/>
        <v>#REF!</v>
      </c>
      <c r="Q70" s="436" t="e">
        <f>#REF!-#REF!</f>
        <v>#REF!</v>
      </c>
      <c r="R70" s="113" t="e">
        <f>#REF!/#REF!*100-100</f>
        <v>#REF!</v>
      </c>
      <c r="S70" s="436" t="e">
        <f>#REF!-#REF!</f>
        <v>#REF!</v>
      </c>
      <c r="T70" s="436" t="e">
        <f>#REF!/#REF!*100-100</f>
        <v>#REF!</v>
      </c>
      <c r="U70" s="113" t="e">
        <f>U74+U75+U76+U77+U78+U79+U80</f>
        <v>#REF!</v>
      </c>
      <c r="V70" s="114" t="e">
        <f>#REF!-#REF!</f>
        <v>#REF!</v>
      </c>
      <c r="W70" s="114" t="e">
        <f>#REF!/#REF!*100-100</f>
        <v>#REF!</v>
      </c>
      <c r="X70" s="114" t="e">
        <f>F70-U70</f>
        <v>#REF!</v>
      </c>
      <c r="Y70" s="114" t="e">
        <f>F70/U70*100-100</f>
        <v>#REF!</v>
      </c>
      <c r="Z70" s="114" t="e">
        <f>#REF!+U70</f>
        <v>#REF!</v>
      </c>
      <c r="AA70" s="114" t="e">
        <f>#REF!-#REF!</f>
        <v>#REF!</v>
      </c>
      <c r="AB70" s="114" t="e">
        <f>#REF!/#REF!*100-100</f>
        <v>#REF!</v>
      </c>
      <c r="AC70" s="114" t="e">
        <f t="shared" si="57"/>
        <v>#REF!</v>
      </c>
      <c r="AD70" s="114" t="e">
        <f t="shared" si="58"/>
        <v>#REF!</v>
      </c>
      <c r="AE70" s="115" t="e">
        <f>#REF!+Z70</f>
        <v>#REF!</v>
      </c>
      <c r="AF70" s="243" t="e">
        <f>#REF!-#REF!</f>
        <v>#REF!</v>
      </c>
      <c r="AG70" s="252" t="e">
        <f>#REF!/#REF!*100-100</f>
        <v>#REF!</v>
      </c>
      <c r="AH70" s="245" t="e">
        <f t="shared" si="59"/>
        <v>#REF!</v>
      </c>
      <c r="AI70" s="261" t="e">
        <f t="shared" si="60"/>
        <v>#REF!</v>
      </c>
      <c r="AJ70" s="115" t="e">
        <f>#REF!+AE70</f>
        <v>#REF!</v>
      </c>
      <c r="AK70" s="252" t="e">
        <f>#REF!-#REF!</f>
        <v>#REF!</v>
      </c>
      <c r="AL70" s="115" t="e">
        <f>#REF!/#REF!*100-100</f>
        <v>#REF!</v>
      </c>
      <c r="AM70" s="252" t="e">
        <f t="shared" si="35"/>
        <v>#REF!</v>
      </c>
      <c r="AN70" s="289" t="e">
        <f t="shared" si="61"/>
        <v>#REF!</v>
      </c>
      <c r="AO70" s="155" t="e">
        <f>#REF!+AJ70</f>
        <v>#REF!</v>
      </c>
      <c r="AP70" s="538" t="e">
        <f>#REF!-#REF!</f>
        <v>#REF!</v>
      </c>
      <c r="AQ70" s="539" t="e">
        <f>#REF!/#REF!*100-100</f>
        <v>#REF!</v>
      </c>
      <c r="AR70" s="539" t="e">
        <f t="shared" si="36"/>
        <v>#REF!</v>
      </c>
      <c r="AS70" s="540" t="e">
        <f t="shared" si="62"/>
        <v>#REF!</v>
      </c>
      <c r="AT70" s="541" t="e">
        <f>AO70+#REF!</f>
        <v>#REF!</v>
      </c>
      <c r="AU70" s="542" t="e">
        <f>#REF!-#REF!</f>
        <v>#REF!</v>
      </c>
      <c r="AV70" s="543" t="e">
        <f>#REF!/#REF!*100-100</f>
        <v>#REF!</v>
      </c>
      <c r="AW70" s="544" t="e">
        <f t="shared" si="37"/>
        <v>#REF!</v>
      </c>
      <c r="AX70" s="545" t="e">
        <f t="shared" si="63"/>
        <v>#REF!</v>
      </c>
      <c r="AY70" s="541" t="e">
        <f>#REF!+AT70</f>
        <v>#REF!</v>
      </c>
      <c r="AZ70" s="245" t="e">
        <f>#REF!-#REF!</f>
        <v>#REF!</v>
      </c>
      <c r="BA70" s="539" t="e">
        <f>#REF!/#REF!*100-100</f>
        <v>#REF!</v>
      </c>
      <c r="BB70" s="546" t="e">
        <f t="shared" si="38"/>
        <v>#REF!</v>
      </c>
      <c r="BC70" s="540" t="e">
        <f t="shared" si="64"/>
        <v>#REF!</v>
      </c>
      <c r="BD70" s="194" t="e">
        <f>BD74+BD75+BD76+BD78+BD80+BD77+BD79</f>
        <v>#REF!</v>
      </c>
      <c r="BE70" s="547" t="e">
        <f>#REF!-#REF!</f>
        <v>#REF!</v>
      </c>
      <c r="BF70" s="548" t="e">
        <f>#REF!/#REF!*100-100</f>
        <v>#REF!</v>
      </c>
      <c r="BG70" s="547" t="e">
        <f t="shared" si="39"/>
        <v>#REF!</v>
      </c>
      <c r="BH70" s="549" t="e">
        <f t="shared" si="65"/>
        <v>#REF!</v>
      </c>
      <c r="BI70" s="563">
        <v>-0.0022250000000010317</v>
      </c>
      <c r="BJ70" s="551">
        <v>-0.018317672066743285</v>
      </c>
      <c r="BK70" s="550">
        <v>-9.899800000000027</v>
      </c>
      <c r="BL70" s="551">
        <v>-7.129224155149188</v>
      </c>
      <c r="BM70" s="559"/>
    </row>
    <row r="71" spans="1:64" s="3" customFormat="1" ht="21" customHeight="1" hidden="1">
      <c r="A71" s="49">
        <v>5</v>
      </c>
      <c r="B71" s="229" t="s">
        <v>7</v>
      </c>
      <c r="C71" s="22"/>
      <c r="D71" s="172"/>
      <c r="E71" s="126">
        <v>0</v>
      </c>
      <c r="F71" s="127"/>
      <c r="G71" s="171"/>
      <c r="H71" s="172"/>
      <c r="I71" s="127"/>
      <c r="J71" s="519" t="e">
        <f>#REF!-#REF!</f>
        <v>#REF!</v>
      </c>
      <c r="K71" s="434"/>
      <c r="L71" s="117" t="e">
        <f>#REF!+#REF!</f>
        <v>#REF!</v>
      </c>
      <c r="M71" s="435"/>
      <c r="N71" s="117" t="e">
        <f>#REF!/#REF!*100-100</f>
        <v>#REF!</v>
      </c>
      <c r="O71" s="117" t="e">
        <f t="shared" si="66"/>
        <v>#REF!</v>
      </c>
      <c r="P71" s="117" t="e">
        <f t="shared" si="67"/>
        <v>#REF!</v>
      </c>
      <c r="Q71" s="183" t="e">
        <f>#REF!-#REF!</f>
        <v>#REF!</v>
      </c>
      <c r="R71" s="434" t="e">
        <f>#REF!/#REF!*100-100</f>
        <v>#REF!</v>
      </c>
      <c r="S71" s="116" t="e">
        <f>#REF!-#REF!</f>
        <v>#REF!</v>
      </c>
      <c r="T71" s="117" t="e">
        <f>#REF!/#REF!*100-100</f>
        <v>#REF!</v>
      </c>
      <c r="U71" s="117"/>
      <c r="V71" s="117"/>
      <c r="W71" s="117"/>
      <c r="X71" s="117"/>
      <c r="Y71" s="117"/>
      <c r="Z71" s="106" t="e">
        <f>#REF!+U71</f>
        <v>#REF!</v>
      </c>
      <c r="AA71" s="106" t="e">
        <f>#REF!-#REF!</f>
        <v>#REF!</v>
      </c>
      <c r="AB71" s="106" t="e">
        <f>#REF!/#REF!*100-100</f>
        <v>#REF!</v>
      </c>
      <c r="AC71" s="106" t="e">
        <f t="shared" si="57"/>
        <v>#REF!</v>
      </c>
      <c r="AD71" s="106" t="e">
        <f t="shared" si="58"/>
        <v>#REF!</v>
      </c>
      <c r="AE71" s="105" t="e">
        <f>#REF!+Z71</f>
        <v>#REF!</v>
      </c>
      <c r="AF71" s="297" t="e">
        <f>#REF!-#REF!</f>
        <v>#REF!</v>
      </c>
      <c r="AG71" s="298" t="e">
        <f>#REF!/#REF!*100-100</f>
        <v>#REF!</v>
      </c>
      <c r="AH71" s="299" t="e">
        <f t="shared" si="59"/>
        <v>#REF!</v>
      </c>
      <c r="AI71" s="300" t="e">
        <f t="shared" si="60"/>
        <v>#REF!</v>
      </c>
      <c r="AJ71" s="322" t="e">
        <f>#REF!+AE71</f>
        <v>#REF!</v>
      </c>
      <c r="AK71" s="302" t="e">
        <f>#REF!-#REF!</f>
        <v>#REF!</v>
      </c>
      <c r="AL71" s="303" t="e">
        <f>#REF!/#REF!*100-100</f>
        <v>#REF!</v>
      </c>
      <c r="AM71" s="304" t="e">
        <f t="shared" si="35"/>
        <v>#REF!</v>
      </c>
      <c r="AN71" s="305" t="e">
        <f t="shared" si="61"/>
        <v>#REF!</v>
      </c>
      <c r="AO71" s="346" t="e">
        <f>#REF!+AJ71</f>
        <v>#REF!</v>
      </c>
      <c r="AP71" s="392" t="e">
        <f>#REF!-#REF!</f>
        <v>#REF!</v>
      </c>
      <c r="AQ71" s="295" t="e">
        <f>#REF!/#REF!*100-100</f>
        <v>#REF!</v>
      </c>
      <c r="AR71" s="295" t="e">
        <f t="shared" si="36"/>
        <v>#REF!</v>
      </c>
      <c r="AS71" s="296" t="e">
        <f t="shared" si="62"/>
        <v>#REF!</v>
      </c>
      <c r="AT71" s="348" t="e">
        <f>AO71+#REF!</f>
        <v>#REF!</v>
      </c>
      <c r="AU71" s="343" t="e">
        <f>#REF!-#REF!</f>
        <v>#REF!</v>
      </c>
      <c r="AV71" s="356" t="e">
        <f>#REF!/#REF!*100-100</f>
        <v>#REF!</v>
      </c>
      <c r="AW71" s="339" t="e">
        <f t="shared" si="37"/>
        <v>#REF!</v>
      </c>
      <c r="AX71" s="364" t="e">
        <f t="shared" si="63"/>
        <v>#REF!</v>
      </c>
      <c r="AY71" s="346" t="e">
        <f>#REF!+AT71</f>
        <v>#REF!</v>
      </c>
      <c r="AZ71" s="366" t="e">
        <f>#REF!-#REF!</f>
        <v>#REF!</v>
      </c>
      <c r="BA71" s="295" t="e">
        <f>#REF!/#REF!*100-100</f>
        <v>#REF!</v>
      </c>
      <c r="BB71" s="351" t="e">
        <f t="shared" si="38"/>
        <v>#REF!</v>
      </c>
      <c r="BC71" s="296" t="e">
        <f t="shared" si="64"/>
        <v>#REF!</v>
      </c>
      <c r="BD71" s="468" t="e">
        <f>#REF!+AY71</f>
        <v>#REF!</v>
      </c>
      <c r="BE71" s="494" t="e">
        <f>#REF!-#REF!</f>
        <v>#REF!</v>
      </c>
      <c r="BF71" s="488" t="e">
        <f>#REF!/#REF!*100-100</f>
        <v>#REF!</v>
      </c>
      <c r="BG71" s="494" t="e">
        <f t="shared" si="39"/>
        <v>#REF!</v>
      </c>
      <c r="BH71" s="526" t="e">
        <f t="shared" si="65"/>
        <v>#REF!</v>
      </c>
      <c r="BI71" s="552">
        <v>0</v>
      </c>
      <c r="BJ71" s="553" t="e">
        <v>#DIV/0!</v>
      </c>
      <c r="BK71" s="552">
        <v>0</v>
      </c>
      <c r="BL71" s="553" t="e">
        <v>#DIV/0!</v>
      </c>
    </row>
    <row r="72" spans="1:64" s="3" customFormat="1" ht="13.5" customHeight="1" hidden="1">
      <c r="A72" s="49">
        <v>5</v>
      </c>
      <c r="B72" s="230" t="s">
        <v>8</v>
      </c>
      <c r="C72" s="23"/>
      <c r="D72" s="172"/>
      <c r="E72" s="126">
        <v>0</v>
      </c>
      <c r="F72" s="127">
        <v>0</v>
      </c>
      <c r="G72" s="173"/>
      <c r="H72" s="172"/>
      <c r="I72" s="127">
        <v>0</v>
      </c>
      <c r="J72" s="519" t="e">
        <f>#REF!-#REF!</f>
        <v>#REF!</v>
      </c>
      <c r="K72" s="434"/>
      <c r="L72" s="117" t="e">
        <f>#REF!+#REF!</f>
        <v>#REF!</v>
      </c>
      <c r="M72" s="435"/>
      <c r="N72" s="117" t="e">
        <f>#REF!/#REF!*100-100</f>
        <v>#REF!</v>
      </c>
      <c r="O72" s="117" t="e">
        <f t="shared" si="66"/>
        <v>#REF!</v>
      </c>
      <c r="P72" s="117" t="e">
        <f t="shared" si="67"/>
        <v>#REF!</v>
      </c>
      <c r="Q72" s="183" t="e">
        <f>#REF!-#REF!</f>
        <v>#REF!</v>
      </c>
      <c r="R72" s="434" t="e">
        <f>#REF!/#REF!*100-100</f>
        <v>#REF!</v>
      </c>
      <c r="S72" s="116" t="e">
        <f>#REF!-#REF!</f>
        <v>#REF!</v>
      </c>
      <c r="T72" s="117" t="e">
        <f>#REF!/#REF!*100-100</f>
        <v>#REF!</v>
      </c>
      <c r="U72" s="117"/>
      <c r="V72" s="117"/>
      <c r="W72" s="117"/>
      <c r="X72" s="117"/>
      <c r="Y72" s="117"/>
      <c r="Z72" s="106" t="e">
        <f>#REF!+U72</f>
        <v>#REF!</v>
      </c>
      <c r="AA72" s="106" t="e">
        <f>#REF!-#REF!</f>
        <v>#REF!</v>
      </c>
      <c r="AB72" s="106" t="e">
        <f>#REF!/#REF!*100-100</f>
        <v>#REF!</v>
      </c>
      <c r="AC72" s="106" t="e">
        <f t="shared" si="57"/>
        <v>#REF!</v>
      </c>
      <c r="AD72" s="106" t="e">
        <f t="shared" si="58"/>
        <v>#REF!</v>
      </c>
      <c r="AE72" s="105" t="e">
        <f>#REF!+Z72</f>
        <v>#REF!</v>
      </c>
      <c r="AF72" s="297" t="e">
        <f>#REF!-#REF!</f>
        <v>#REF!</v>
      </c>
      <c r="AG72" s="298" t="e">
        <f>#REF!/#REF!*100-100</f>
        <v>#REF!</v>
      </c>
      <c r="AH72" s="299" t="e">
        <f t="shared" si="59"/>
        <v>#REF!</v>
      </c>
      <c r="AI72" s="300" t="e">
        <f t="shared" si="60"/>
        <v>#REF!</v>
      </c>
      <c r="AJ72" s="322" t="e">
        <f>#REF!+AE72</f>
        <v>#REF!</v>
      </c>
      <c r="AK72" s="302" t="e">
        <f>#REF!-#REF!</f>
        <v>#REF!</v>
      </c>
      <c r="AL72" s="303" t="e">
        <f>#REF!/#REF!*100-100</f>
        <v>#REF!</v>
      </c>
      <c r="AM72" s="304" t="e">
        <f t="shared" si="35"/>
        <v>#REF!</v>
      </c>
      <c r="AN72" s="305" t="e">
        <f t="shared" si="61"/>
        <v>#REF!</v>
      </c>
      <c r="AO72" s="346" t="e">
        <f>#REF!+AJ72</f>
        <v>#REF!</v>
      </c>
      <c r="AP72" s="392" t="e">
        <f>#REF!-#REF!</f>
        <v>#REF!</v>
      </c>
      <c r="AQ72" s="295" t="e">
        <f>#REF!/#REF!*100-100</f>
        <v>#REF!</v>
      </c>
      <c r="AR72" s="295" t="e">
        <f t="shared" si="36"/>
        <v>#REF!</v>
      </c>
      <c r="AS72" s="296" t="e">
        <f t="shared" si="62"/>
        <v>#REF!</v>
      </c>
      <c r="AT72" s="348" t="e">
        <f>AO72+#REF!</f>
        <v>#REF!</v>
      </c>
      <c r="AU72" s="343" t="e">
        <f>#REF!-#REF!</f>
        <v>#REF!</v>
      </c>
      <c r="AV72" s="356" t="e">
        <f>#REF!/#REF!*100-100</f>
        <v>#REF!</v>
      </c>
      <c r="AW72" s="339" t="e">
        <f t="shared" si="37"/>
        <v>#REF!</v>
      </c>
      <c r="AX72" s="364" t="e">
        <f t="shared" si="63"/>
        <v>#REF!</v>
      </c>
      <c r="AY72" s="346" t="e">
        <f>#REF!+AT72</f>
        <v>#REF!</v>
      </c>
      <c r="AZ72" s="366" t="e">
        <f>#REF!-#REF!</f>
        <v>#REF!</v>
      </c>
      <c r="BA72" s="295" t="e">
        <f>#REF!/#REF!*100-100</f>
        <v>#REF!</v>
      </c>
      <c r="BB72" s="351" t="e">
        <f t="shared" si="38"/>
        <v>#REF!</v>
      </c>
      <c r="BC72" s="296" t="e">
        <f t="shared" si="64"/>
        <v>#REF!</v>
      </c>
      <c r="BD72" s="468" t="e">
        <f>#REF!+AY72</f>
        <v>#REF!</v>
      </c>
      <c r="BE72" s="494" t="e">
        <f>#REF!-#REF!</f>
        <v>#REF!</v>
      </c>
      <c r="BF72" s="488" t="e">
        <f>#REF!/#REF!*100-100</f>
        <v>#REF!</v>
      </c>
      <c r="BG72" s="494" t="e">
        <f t="shared" si="39"/>
        <v>#REF!</v>
      </c>
      <c r="BH72" s="526" t="e">
        <f t="shared" si="65"/>
        <v>#REF!</v>
      </c>
      <c r="BI72" s="552">
        <v>0</v>
      </c>
      <c r="BJ72" s="553" t="e">
        <v>#DIV/0!</v>
      </c>
      <c r="BK72" s="552">
        <v>0</v>
      </c>
      <c r="BL72" s="553" t="e">
        <v>#DIV/0!</v>
      </c>
    </row>
    <row r="73" spans="1:66" s="7" customFormat="1" ht="15" customHeight="1">
      <c r="A73" s="52"/>
      <c r="B73" s="231"/>
      <c r="C73" s="34" t="s">
        <v>66</v>
      </c>
      <c r="D73" s="508">
        <v>0.018260694080087864</v>
      </c>
      <c r="E73" s="128">
        <v>0.018744399105022437</v>
      </c>
      <c r="F73" s="129">
        <v>0.018882080940183232</v>
      </c>
      <c r="G73" s="328"/>
      <c r="H73" s="174">
        <v>0.017149692002827205</v>
      </c>
      <c r="I73" s="129">
        <v>0.01994283251122806</v>
      </c>
      <c r="J73" s="513">
        <v>-0.55</v>
      </c>
      <c r="K73" s="106">
        <v>-28.06</v>
      </c>
      <c r="L73" s="130" t="e">
        <f>L70/L56</f>
        <v>#REF!</v>
      </c>
      <c r="M73" s="430" t="e">
        <f>#REF!-#REF!</f>
        <v>#REF!</v>
      </c>
      <c r="N73" s="106" t="e">
        <f>#REF!/#REF!*100-100</f>
        <v>#REF!</v>
      </c>
      <c r="O73" s="106" t="e">
        <f t="shared" si="66"/>
        <v>#REF!</v>
      </c>
      <c r="P73" s="106" t="e">
        <f t="shared" si="67"/>
        <v>#REF!</v>
      </c>
      <c r="Q73" s="395">
        <v>-0.07</v>
      </c>
      <c r="R73" s="396">
        <v>-4.17</v>
      </c>
      <c r="S73" s="395">
        <v>-0.31</v>
      </c>
      <c r="T73" s="396">
        <v>-17.42</v>
      </c>
      <c r="U73" s="130" t="e">
        <f>U70/U56</f>
        <v>#REF!</v>
      </c>
      <c r="V73" s="396">
        <f>2.17-2.18</f>
        <v>-0.010000000000000231</v>
      </c>
      <c r="W73" s="396">
        <f>2.17/2.18*100-100</f>
        <v>-0.45871559633027914</v>
      </c>
      <c r="X73" s="396">
        <f>1.64-1.87</f>
        <v>-0.2300000000000002</v>
      </c>
      <c r="Y73" s="396">
        <f>1.64/1.87*100-100</f>
        <v>-12.299465240641723</v>
      </c>
      <c r="Z73" s="130" t="e">
        <f>Z70/Z56</f>
        <v>#REF!</v>
      </c>
      <c r="AA73" s="106">
        <v>0.05</v>
      </c>
      <c r="AB73" s="106">
        <v>1.95</v>
      </c>
      <c r="AC73" s="106">
        <v>-0.15</v>
      </c>
      <c r="AD73" s="106">
        <v>-7.58</v>
      </c>
      <c r="AE73" s="129" t="e">
        <f>AE70/AE56</f>
        <v>#REF!</v>
      </c>
      <c r="AF73" s="297">
        <v>0.45</v>
      </c>
      <c r="AG73" s="298" t="e">
        <f>#REF!/#REF!*100-100</f>
        <v>#REF!</v>
      </c>
      <c r="AH73" s="299">
        <f>1.92-1.98</f>
        <v>-0.06000000000000005</v>
      </c>
      <c r="AI73" s="300" t="e">
        <f t="shared" si="60"/>
        <v>#REF!</v>
      </c>
      <c r="AJ73" s="130" t="e">
        <f>AJ70/AJ56</f>
        <v>#REF!</v>
      </c>
      <c r="AK73" s="302" t="e">
        <f>#REF!-#REF!</f>
        <v>#REF!</v>
      </c>
      <c r="AL73" s="303" t="e">
        <f>#REF!/#REF!*100-100</f>
        <v>#REF!</v>
      </c>
      <c r="AM73" s="304" t="e">
        <f aca="true" t="shared" si="68" ref="AM73:AM97">F73-AJ73</f>
        <v>#REF!</v>
      </c>
      <c r="AN73" s="305" t="e">
        <f t="shared" si="61"/>
        <v>#REF!</v>
      </c>
      <c r="AO73" s="129" t="e">
        <f>AO70/AO56</f>
        <v>#REF!</v>
      </c>
      <c r="AP73" s="399" t="e">
        <f>#REF!-#REF!</f>
        <v>#REF!</v>
      </c>
      <c r="AQ73" s="400" t="e">
        <f>#REF!/#REF!*100-100</f>
        <v>#REF!</v>
      </c>
      <c r="AR73" s="400" t="e">
        <f aca="true" t="shared" si="69" ref="AR73:AR97">F73-AO73</f>
        <v>#REF!</v>
      </c>
      <c r="AS73" s="401" t="e">
        <f t="shared" si="62"/>
        <v>#REF!</v>
      </c>
      <c r="AT73" s="129" t="e">
        <f>AT70/AT56</f>
        <v>#REF!</v>
      </c>
      <c r="AU73" s="344">
        <v>-0.08</v>
      </c>
      <c r="AV73" s="362">
        <v>-3.960396</v>
      </c>
      <c r="AW73" s="341" t="e">
        <f aca="true" t="shared" si="70" ref="AW73:AW105">F73-AT73</f>
        <v>#REF!</v>
      </c>
      <c r="AX73" s="309">
        <v>0</v>
      </c>
      <c r="AY73" s="129" t="e">
        <f>AY70/AY56</f>
        <v>#REF!</v>
      </c>
      <c r="AZ73" s="299">
        <v>-1.22</v>
      </c>
      <c r="BA73" s="400">
        <v>-37.654</v>
      </c>
      <c r="BB73" s="459">
        <v>-0.13</v>
      </c>
      <c r="BC73" s="401">
        <v>-6.372</v>
      </c>
      <c r="BD73" s="195" t="e">
        <f>BD70/BD56</f>
        <v>#REF!</v>
      </c>
      <c r="BE73" s="495">
        <v>-0.49</v>
      </c>
      <c r="BF73" s="489">
        <v>-21.49</v>
      </c>
      <c r="BG73" s="495">
        <v>-0.14</v>
      </c>
      <c r="BH73" s="527">
        <v>-6.896</v>
      </c>
      <c r="BI73" s="552">
        <v>0.12</v>
      </c>
      <c r="BJ73" s="553">
        <v>7.0175</v>
      </c>
      <c r="BK73" s="552">
        <v>-0.1</v>
      </c>
      <c r="BL73" s="553">
        <v>-5.025</v>
      </c>
      <c r="BM73" s="566"/>
      <c r="BN73" s="565"/>
    </row>
    <row r="74" spans="1:65" s="7" customFormat="1" ht="18" customHeight="1">
      <c r="A74" s="52"/>
      <c r="B74" s="213" t="s">
        <v>61</v>
      </c>
      <c r="C74" s="39" t="s">
        <v>63</v>
      </c>
      <c r="D74" s="176">
        <v>0</v>
      </c>
      <c r="E74" s="134">
        <v>0</v>
      </c>
      <c r="F74" s="105">
        <v>1.567878</v>
      </c>
      <c r="G74" s="175">
        <v>0</v>
      </c>
      <c r="H74" s="176">
        <v>0</v>
      </c>
      <c r="I74" s="105">
        <v>3.044877</v>
      </c>
      <c r="J74" s="175">
        <v>0</v>
      </c>
      <c r="K74" s="134">
        <v>0</v>
      </c>
      <c r="L74" s="109">
        <v>0</v>
      </c>
      <c r="M74" s="134">
        <v>0</v>
      </c>
      <c r="N74" s="109">
        <v>0</v>
      </c>
      <c r="O74" s="109">
        <v>0</v>
      </c>
      <c r="P74" s="109">
        <v>0</v>
      </c>
      <c r="Q74" s="404" t="e">
        <f>#REF!-#REF!</f>
        <v>#REF!</v>
      </c>
      <c r="R74" s="404">
        <v>0</v>
      </c>
      <c r="S74" s="404" t="e">
        <f>#REF!-#REF!</f>
        <v>#REF!</v>
      </c>
      <c r="T74" s="404">
        <v>0</v>
      </c>
      <c r="U74" s="404" t="e">
        <f>#REF!+#REF!</f>
        <v>#REF!</v>
      </c>
      <c r="V74" s="402" t="e">
        <f>#REF!-#REF!</f>
        <v>#REF!</v>
      </c>
      <c r="W74" s="402">
        <v>0</v>
      </c>
      <c r="X74" s="402" t="e">
        <f aca="true" t="shared" si="71" ref="X74:X94">F74-U74</f>
        <v>#REF!</v>
      </c>
      <c r="Y74" s="402">
        <v>0</v>
      </c>
      <c r="Z74" s="106" t="e">
        <f>#REF!+U74</f>
        <v>#REF!</v>
      </c>
      <c r="AA74" s="106" t="e">
        <f>#REF!-#REF!</f>
        <v>#REF!</v>
      </c>
      <c r="AB74" s="106" t="e">
        <f>#REF!/#REF!*100-100</f>
        <v>#REF!</v>
      </c>
      <c r="AC74" s="106" t="e">
        <f aca="true" t="shared" si="72" ref="AC74:AC94">F74-Z74</f>
        <v>#REF!</v>
      </c>
      <c r="AD74" s="106" t="e">
        <f>F74/Z74*100-100</f>
        <v>#REF!</v>
      </c>
      <c r="AE74" s="105" t="e">
        <f>#REF!+Z74</f>
        <v>#REF!</v>
      </c>
      <c r="AF74" s="297" t="e">
        <f>#REF!-#REF!</f>
        <v>#REF!</v>
      </c>
      <c r="AG74" s="298" t="e">
        <f>#REF!/#REF!*100-100</f>
        <v>#REF!</v>
      </c>
      <c r="AH74" s="299" t="e">
        <f aca="true" t="shared" si="73" ref="AH74:AH94">F74-AE74</f>
        <v>#REF!</v>
      </c>
      <c r="AI74" s="300" t="e">
        <f t="shared" si="60"/>
        <v>#REF!</v>
      </c>
      <c r="AJ74" s="322" t="e">
        <f>#REF!+AE74</f>
        <v>#REF!</v>
      </c>
      <c r="AK74" s="302" t="e">
        <f>#REF!-#REF!</f>
        <v>#REF!</v>
      </c>
      <c r="AL74" s="303" t="e">
        <f>#REF!/#REF!*100-100</f>
        <v>#REF!</v>
      </c>
      <c r="AM74" s="304" t="e">
        <f t="shared" si="68"/>
        <v>#REF!</v>
      </c>
      <c r="AN74" s="305" t="e">
        <f t="shared" si="61"/>
        <v>#REF!</v>
      </c>
      <c r="AO74" s="373" t="e">
        <f>#REF!+AJ74</f>
        <v>#REF!</v>
      </c>
      <c r="AP74" s="399" t="e">
        <f>#REF!-#REF!</f>
        <v>#REF!</v>
      </c>
      <c r="AQ74" s="400" t="e">
        <f>#REF!/#REF!*100-100</f>
        <v>#REF!</v>
      </c>
      <c r="AR74" s="400" t="e">
        <f t="shared" si="69"/>
        <v>#REF!</v>
      </c>
      <c r="AS74" s="401" t="e">
        <f t="shared" si="62"/>
        <v>#REF!</v>
      </c>
      <c r="AT74" s="347" t="e">
        <f>AO74+#REF!</f>
        <v>#REF!</v>
      </c>
      <c r="AU74" s="359" t="e">
        <f>#REF!-#REF!</f>
        <v>#REF!</v>
      </c>
      <c r="AV74" s="341">
        <v>0</v>
      </c>
      <c r="AW74" s="340" t="e">
        <f t="shared" si="70"/>
        <v>#REF!</v>
      </c>
      <c r="AX74" s="363" t="e">
        <f>F74/AT74*100-100</f>
        <v>#REF!</v>
      </c>
      <c r="AY74" s="373" t="e">
        <f>#REF!+AT74</f>
        <v>#REF!</v>
      </c>
      <c r="AZ74" s="308" t="e">
        <f>#REF!-#REF!</f>
        <v>#REF!</v>
      </c>
      <c r="BA74" s="403">
        <v>0</v>
      </c>
      <c r="BB74" s="459" t="e">
        <f aca="true" t="shared" si="74" ref="BB74:BB105">F74-AY74</f>
        <v>#REF!</v>
      </c>
      <c r="BC74" s="401" t="e">
        <f>F74/AY74*100-100</f>
        <v>#REF!</v>
      </c>
      <c r="BD74" s="469" t="e">
        <f>#REF!+AY74</f>
        <v>#REF!</v>
      </c>
      <c r="BE74" s="496" t="e">
        <f>#REF!-#REF!</f>
        <v>#REF!</v>
      </c>
      <c r="BF74" s="492">
        <v>0</v>
      </c>
      <c r="BG74" s="495" t="e">
        <f aca="true" t="shared" si="75" ref="BG74:BG105">F74-BD74</f>
        <v>#REF!</v>
      </c>
      <c r="BH74" s="527" t="e">
        <f>F74/BD74*100-100</f>
        <v>#REF!</v>
      </c>
      <c r="BI74" s="554">
        <v>0</v>
      </c>
      <c r="BJ74" s="554">
        <v>0</v>
      </c>
      <c r="BK74" s="552">
        <v>-1.476999</v>
      </c>
      <c r="BL74" s="553">
        <v>-48.507673708987255</v>
      </c>
      <c r="BM74" s="564"/>
    </row>
    <row r="75" spans="1:64" s="7" customFormat="1" ht="13.5" customHeight="1">
      <c r="A75" s="52"/>
      <c r="B75" s="218" t="s">
        <v>62</v>
      </c>
      <c r="C75" s="38" t="s">
        <v>64</v>
      </c>
      <c r="D75" s="177">
        <v>10.314201</v>
      </c>
      <c r="E75" s="98">
        <v>27.876043</v>
      </c>
      <c r="F75" s="105">
        <v>103.855683</v>
      </c>
      <c r="G75" s="178"/>
      <c r="H75" s="162">
        <v>9.920107</v>
      </c>
      <c r="I75" s="105">
        <v>119.346269</v>
      </c>
      <c r="J75" s="513" t="e">
        <f>#REF!-#REF!</f>
        <v>#REF!</v>
      </c>
      <c r="K75" s="106" t="e">
        <f>#REF!/#REF!*100-100</f>
        <v>#REF!</v>
      </c>
      <c r="L75" s="106" t="e">
        <f>#REF!+#REF!</f>
        <v>#REF!</v>
      </c>
      <c r="M75" s="394" t="e">
        <f>#REF!-#REF!</f>
        <v>#REF!</v>
      </c>
      <c r="N75" s="106" t="e">
        <f>#REF!/#REF!*100-100</f>
        <v>#REF!</v>
      </c>
      <c r="O75" s="106" t="e">
        <f>F75-L75</f>
        <v>#REF!</v>
      </c>
      <c r="P75" s="106" t="e">
        <f>F75/L75*100-100</f>
        <v>#REF!</v>
      </c>
      <c r="Q75" s="395" t="e">
        <f>#REF!-#REF!</f>
        <v>#REF!</v>
      </c>
      <c r="R75" s="396" t="e">
        <f>#REF!/#REF!*100-100</f>
        <v>#REF!</v>
      </c>
      <c r="S75" s="395" t="e">
        <f>#REF!-#REF!</f>
        <v>#REF!</v>
      </c>
      <c r="T75" s="396" t="e">
        <f>#REF!/#REF!*100-100</f>
        <v>#REF!</v>
      </c>
      <c r="U75" s="395" t="e">
        <f>#REF!+#REF!</f>
        <v>#REF!</v>
      </c>
      <c r="V75" s="396" t="e">
        <f>#REF!-#REF!</f>
        <v>#REF!</v>
      </c>
      <c r="W75" s="396" t="e">
        <f>#REF!/#REF!*100-100</f>
        <v>#REF!</v>
      </c>
      <c r="X75" s="396" t="e">
        <f t="shared" si="71"/>
        <v>#REF!</v>
      </c>
      <c r="Y75" s="396" t="e">
        <f>F75/U75*100-100</f>
        <v>#REF!</v>
      </c>
      <c r="Z75" s="106" t="e">
        <f>#REF!+U75</f>
        <v>#REF!</v>
      </c>
      <c r="AA75" s="106" t="e">
        <f>#REF!-#REF!</f>
        <v>#REF!</v>
      </c>
      <c r="AB75" s="106" t="e">
        <f>#REF!/#REF!*100-100</f>
        <v>#REF!</v>
      </c>
      <c r="AC75" s="106" t="e">
        <f t="shared" si="72"/>
        <v>#REF!</v>
      </c>
      <c r="AD75" s="106" t="e">
        <f>F75/Z75*100-100</f>
        <v>#REF!</v>
      </c>
      <c r="AE75" s="105" t="e">
        <f>#REF!+Z75</f>
        <v>#REF!</v>
      </c>
      <c r="AF75" s="297" t="e">
        <f>#REF!-#REF!</f>
        <v>#REF!</v>
      </c>
      <c r="AG75" s="298" t="e">
        <f>#REF!/#REF!*100-100</f>
        <v>#REF!</v>
      </c>
      <c r="AH75" s="299" t="e">
        <f t="shared" si="73"/>
        <v>#REF!</v>
      </c>
      <c r="AI75" s="300" t="e">
        <f t="shared" si="60"/>
        <v>#REF!</v>
      </c>
      <c r="AJ75" s="322" t="e">
        <f>#REF!+AE75</f>
        <v>#REF!</v>
      </c>
      <c r="AK75" s="302" t="e">
        <f>#REF!-#REF!</f>
        <v>#REF!</v>
      </c>
      <c r="AL75" s="303" t="e">
        <f>#REF!/#REF!*100-100</f>
        <v>#REF!</v>
      </c>
      <c r="AM75" s="304" t="e">
        <f t="shared" si="68"/>
        <v>#REF!</v>
      </c>
      <c r="AN75" s="305" t="e">
        <f t="shared" si="61"/>
        <v>#REF!</v>
      </c>
      <c r="AO75" s="373" t="e">
        <f>#REF!+AJ75</f>
        <v>#REF!</v>
      </c>
      <c r="AP75" s="399" t="e">
        <f>#REF!-#REF!</f>
        <v>#REF!</v>
      </c>
      <c r="AQ75" s="400" t="e">
        <f>#REF!/#REF!*100-100</f>
        <v>#REF!</v>
      </c>
      <c r="AR75" s="400" t="e">
        <f t="shared" si="69"/>
        <v>#REF!</v>
      </c>
      <c r="AS75" s="401" t="e">
        <f t="shared" si="62"/>
        <v>#REF!</v>
      </c>
      <c r="AT75" s="347" t="e">
        <f>AO75+#REF!</f>
        <v>#REF!</v>
      </c>
      <c r="AU75" s="344" t="e">
        <f>#REF!-#REF!</f>
        <v>#REF!</v>
      </c>
      <c r="AV75" s="355" t="e">
        <f>#REF!/#REF!*100-100</f>
        <v>#REF!</v>
      </c>
      <c r="AW75" s="340" t="e">
        <f t="shared" si="70"/>
        <v>#REF!</v>
      </c>
      <c r="AX75" s="363" t="e">
        <f>F75/AT75*100-100</f>
        <v>#REF!</v>
      </c>
      <c r="AY75" s="373" t="e">
        <f>#REF!+AT75</f>
        <v>#REF!</v>
      </c>
      <c r="AZ75" s="299" t="e">
        <f>#REF!-#REF!</f>
        <v>#REF!</v>
      </c>
      <c r="BA75" s="400" t="e">
        <f>#REF!/#REF!*100-100</f>
        <v>#REF!</v>
      </c>
      <c r="BB75" s="459" t="e">
        <f t="shared" si="74"/>
        <v>#REF!</v>
      </c>
      <c r="BC75" s="401" t="e">
        <f>F75/AY75*100-100</f>
        <v>#REF!</v>
      </c>
      <c r="BD75" s="469" t="e">
        <f>(#REF!+AY75)-1.677708</f>
        <v>#REF!</v>
      </c>
      <c r="BE75" s="495" t="e">
        <f>#REF!-#REF!</f>
        <v>#REF!</v>
      </c>
      <c r="BF75" s="489" t="e">
        <f>#REF!/#REF!*100-100</f>
        <v>#REF!</v>
      </c>
      <c r="BG75" s="495" t="e">
        <f t="shared" si="75"/>
        <v>#REF!</v>
      </c>
      <c r="BH75" s="527" t="e">
        <f>F75/BD75*100-100</f>
        <v>#REF!</v>
      </c>
      <c r="BI75" s="552">
        <v>0.39409400000000083</v>
      </c>
      <c r="BJ75" s="553">
        <v>3.9726789237253257</v>
      </c>
      <c r="BK75" s="552">
        <v>-15.490586000000008</v>
      </c>
      <c r="BL75" s="553">
        <v>-12.979531014915935</v>
      </c>
    </row>
    <row r="76" spans="1:64" s="7" customFormat="1" ht="16.5" customHeight="1">
      <c r="A76" s="77"/>
      <c r="B76" s="467" t="s">
        <v>90</v>
      </c>
      <c r="C76" s="479" t="s">
        <v>92</v>
      </c>
      <c r="D76" s="133">
        <v>0</v>
      </c>
      <c r="E76" s="104">
        <v>0</v>
      </c>
      <c r="F76" s="131">
        <v>0</v>
      </c>
      <c r="G76" s="132">
        <v>0</v>
      </c>
      <c r="H76" s="133">
        <v>0</v>
      </c>
      <c r="I76" s="523">
        <v>0</v>
      </c>
      <c r="J76" s="132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404" t="e">
        <f>#REF!-#REF!</f>
        <v>#REF!</v>
      </c>
      <c r="R76" s="404">
        <v>0</v>
      </c>
      <c r="S76" s="395" t="e">
        <f>#REF!-#REF!</f>
        <v>#REF!</v>
      </c>
      <c r="T76" s="402">
        <v>0</v>
      </c>
      <c r="U76" s="404" t="e">
        <f>#REF!+#REF!</f>
        <v>#REF!</v>
      </c>
      <c r="V76" s="402" t="e">
        <f>#REF!-#REF!</f>
        <v>#REF!</v>
      </c>
      <c r="W76" s="402">
        <v>0</v>
      </c>
      <c r="X76" s="402" t="e">
        <f t="shared" si="71"/>
        <v>#REF!</v>
      </c>
      <c r="Y76" s="402">
        <v>0</v>
      </c>
      <c r="Z76" s="134" t="e">
        <f>#REF!+U76</f>
        <v>#REF!</v>
      </c>
      <c r="AA76" s="134" t="e">
        <f>#REF!-#REF!</f>
        <v>#REF!</v>
      </c>
      <c r="AB76" s="134">
        <v>0</v>
      </c>
      <c r="AC76" s="134" t="e">
        <f t="shared" si="72"/>
        <v>#REF!</v>
      </c>
      <c r="AD76" s="134">
        <v>0</v>
      </c>
      <c r="AE76" s="137" t="e">
        <f>#REF!+Z76</f>
        <v>#REF!</v>
      </c>
      <c r="AF76" s="306" t="e">
        <f>#REF!-#REF!</f>
        <v>#REF!</v>
      </c>
      <c r="AG76" s="307">
        <v>0</v>
      </c>
      <c r="AH76" s="308" t="e">
        <f t="shared" si="73"/>
        <v>#REF!</v>
      </c>
      <c r="AI76" s="309">
        <v>0</v>
      </c>
      <c r="AJ76" s="310" t="e">
        <f>#REF!+AE76</f>
        <v>#REF!</v>
      </c>
      <c r="AK76" s="311" t="e">
        <f>#REF!-#REF!</f>
        <v>#REF!</v>
      </c>
      <c r="AL76" s="312">
        <v>0</v>
      </c>
      <c r="AM76" s="312" t="e">
        <f t="shared" si="68"/>
        <v>#REF!</v>
      </c>
      <c r="AN76" s="313">
        <v>0</v>
      </c>
      <c r="AO76" s="319" t="e">
        <f>#REF!+AJ76</f>
        <v>#REF!</v>
      </c>
      <c r="AP76" s="399" t="e">
        <f>#REF!-#REF!</f>
        <v>#REF!</v>
      </c>
      <c r="AQ76" s="437">
        <v>0</v>
      </c>
      <c r="AR76" s="400" t="e">
        <f t="shared" si="69"/>
        <v>#REF!</v>
      </c>
      <c r="AS76" s="367">
        <v>0</v>
      </c>
      <c r="AT76" s="280" t="e">
        <f>AO76+#REF!</f>
        <v>#REF!</v>
      </c>
      <c r="AU76" s="359" t="e">
        <f>#REF!-#REF!</f>
        <v>#REF!</v>
      </c>
      <c r="AV76" s="341">
        <v>0</v>
      </c>
      <c r="AW76" s="341" t="e">
        <f t="shared" si="70"/>
        <v>#REF!</v>
      </c>
      <c r="AX76" s="309">
        <v>0</v>
      </c>
      <c r="AY76" s="319" t="e">
        <f>#REF!+AT76</f>
        <v>#REF!</v>
      </c>
      <c r="AZ76" s="308" t="e">
        <f>#REF!-#REF!</f>
        <v>#REF!</v>
      </c>
      <c r="BA76" s="437">
        <v>0</v>
      </c>
      <c r="BB76" s="437" t="e">
        <f t="shared" si="74"/>
        <v>#REF!</v>
      </c>
      <c r="BC76" s="367">
        <v>0</v>
      </c>
      <c r="BD76" s="484" t="e">
        <f>#REF!+AY76</f>
        <v>#REF!</v>
      </c>
      <c r="BE76" s="496" t="e">
        <f>#REF!-#REF!</f>
        <v>#REF!</v>
      </c>
      <c r="BF76" s="492">
        <v>0</v>
      </c>
      <c r="BG76" s="496" t="e">
        <f t="shared" si="75"/>
        <v>#REF!</v>
      </c>
      <c r="BH76" s="530">
        <v>0</v>
      </c>
      <c r="BI76" s="554">
        <v>0</v>
      </c>
      <c r="BJ76" s="554">
        <v>0</v>
      </c>
      <c r="BK76" s="554">
        <v>0</v>
      </c>
      <c r="BL76" s="554">
        <v>0</v>
      </c>
    </row>
    <row r="77" spans="1:64" s="7" customFormat="1" ht="16.5" customHeight="1">
      <c r="A77" s="47"/>
      <c r="B77" s="232" t="s">
        <v>167</v>
      </c>
      <c r="C77" s="78" t="s">
        <v>125</v>
      </c>
      <c r="D77" s="147">
        <v>1.363864</v>
      </c>
      <c r="E77" s="98">
        <v>3.9648679999999996</v>
      </c>
      <c r="F77" s="105">
        <v>5.944532</v>
      </c>
      <c r="G77" s="179"/>
      <c r="H77" s="162">
        <v>0.48811</v>
      </c>
      <c r="I77" s="105">
        <v>8.115029999999999</v>
      </c>
      <c r="J77" s="513"/>
      <c r="K77" s="106"/>
      <c r="L77" s="134" t="e">
        <f>#REF!+#REF!</f>
        <v>#REF!</v>
      </c>
      <c r="M77" s="430">
        <v>0</v>
      </c>
      <c r="N77" s="430">
        <v>0</v>
      </c>
      <c r="O77" s="430">
        <v>0</v>
      </c>
      <c r="P77" s="430">
        <v>0</v>
      </c>
      <c r="Q77" s="404" t="e">
        <f>#REF!-#REF!</f>
        <v>#REF!</v>
      </c>
      <c r="R77" s="402">
        <v>0</v>
      </c>
      <c r="S77" s="395" t="e">
        <f>#REF!-#REF!</f>
        <v>#REF!</v>
      </c>
      <c r="T77" s="402">
        <v>0</v>
      </c>
      <c r="U77" s="404" t="e">
        <f>#REF!+#REF!</f>
        <v>#REF!</v>
      </c>
      <c r="V77" s="402" t="e">
        <f>#REF!-#REF!</f>
        <v>#REF!</v>
      </c>
      <c r="W77" s="402">
        <v>0</v>
      </c>
      <c r="X77" s="396" t="e">
        <f t="shared" si="71"/>
        <v>#REF!</v>
      </c>
      <c r="Y77" s="402">
        <v>0</v>
      </c>
      <c r="Z77" s="134" t="e">
        <f>#REF!+U77</f>
        <v>#REF!</v>
      </c>
      <c r="AA77" s="134" t="e">
        <f>#REF!-#REF!</f>
        <v>#REF!</v>
      </c>
      <c r="AB77" s="106">
        <v>0</v>
      </c>
      <c r="AC77" s="106" t="e">
        <f t="shared" si="72"/>
        <v>#REF!</v>
      </c>
      <c r="AD77" s="134">
        <v>0</v>
      </c>
      <c r="AE77" s="137" t="e">
        <f>#REF!+Z77</f>
        <v>#REF!</v>
      </c>
      <c r="AF77" s="306" t="e">
        <f>#REF!-#REF!</f>
        <v>#REF!</v>
      </c>
      <c r="AG77" s="307">
        <v>0</v>
      </c>
      <c r="AH77" s="299" t="e">
        <f t="shared" si="73"/>
        <v>#REF!</v>
      </c>
      <c r="AI77" s="309">
        <v>0</v>
      </c>
      <c r="AJ77" s="310" t="e">
        <f>#REF!+AE77</f>
        <v>#REF!</v>
      </c>
      <c r="AK77" s="302" t="e">
        <f>#REF!-#REF!</f>
        <v>#REF!</v>
      </c>
      <c r="AL77" s="312">
        <v>0</v>
      </c>
      <c r="AM77" s="304" t="e">
        <f t="shared" si="68"/>
        <v>#REF!</v>
      </c>
      <c r="AN77" s="320">
        <v>0</v>
      </c>
      <c r="AO77" s="373" t="e">
        <f>#REF!+AJ77</f>
        <v>#REF!</v>
      </c>
      <c r="AP77" s="399" t="e">
        <f>#REF!-#REF!</f>
        <v>#REF!</v>
      </c>
      <c r="AQ77" s="400">
        <v>0</v>
      </c>
      <c r="AR77" s="400" t="e">
        <f t="shared" si="69"/>
        <v>#REF!</v>
      </c>
      <c r="AS77" s="408">
        <v>0</v>
      </c>
      <c r="AT77" s="347" t="e">
        <f>AO77+#REF!</f>
        <v>#REF!</v>
      </c>
      <c r="AU77" s="344" t="e">
        <f>#REF!-#REF!</f>
        <v>#REF!</v>
      </c>
      <c r="AV77" s="355" t="e">
        <f>#REF!/#REF!*100-100</f>
        <v>#REF!</v>
      </c>
      <c r="AW77" s="340" t="e">
        <f t="shared" si="70"/>
        <v>#REF!</v>
      </c>
      <c r="AX77" s="363" t="e">
        <f>F77/AT77*100-100</f>
        <v>#REF!</v>
      </c>
      <c r="AY77" s="373" t="e">
        <f>#REF!+AT77</f>
        <v>#REF!</v>
      </c>
      <c r="AZ77" s="299" t="e">
        <f>#REF!-#REF!</f>
        <v>#REF!</v>
      </c>
      <c r="BA77" s="400" t="e">
        <f>#REF!/#REF!*100-100</f>
        <v>#REF!</v>
      </c>
      <c r="BB77" s="459" t="e">
        <f t="shared" si="74"/>
        <v>#REF!</v>
      </c>
      <c r="BC77" s="401" t="e">
        <f>F77/AY77*100-100</f>
        <v>#REF!</v>
      </c>
      <c r="BD77" s="469" t="e">
        <f>#REF!+AY77</f>
        <v>#REF!</v>
      </c>
      <c r="BE77" s="495" t="e">
        <f>#REF!-#REF!</f>
        <v>#REF!</v>
      </c>
      <c r="BF77" s="489" t="e">
        <f>#REF!/#REF!*100-100</f>
        <v>#REF!</v>
      </c>
      <c r="BG77" s="495" t="e">
        <f t="shared" si="75"/>
        <v>#REF!</v>
      </c>
      <c r="BH77" s="527" t="e">
        <f>F77/BD77*100-100</f>
        <v>#REF!</v>
      </c>
      <c r="BI77" s="552">
        <v>0.8757539999999999</v>
      </c>
      <c r="BJ77" s="553">
        <v>179.4173444510459</v>
      </c>
      <c r="BK77" s="552">
        <v>-2.1704979999999994</v>
      </c>
      <c r="BL77" s="553">
        <v>-26.74664172529245</v>
      </c>
    </row>
    <row r="78" spans="1:64" s="7" customFormat="1" ht="16.5" customHeight="1">
      <c r="A78" s="47"/>
      <c r="B78" s="232" t="s">
        <v>123</v>
      </c>
      <c r="C78" s="78" t="s">
        <v>128</v>
      </c>
      <c r="D78" s="136">
        <v>0.46645</v>
      </c>
      <c r="E78" s="98">
        <v>1.340875</v>
      </c>
      <c r="F78" s="105">
        <v>15.865075</v>
      </c>
      <c r="G78" s="179"/>
      <c r="H78" s="162">
        <v>1.056076</v>
      </c>
      <c r="I78" s="105">
        <v>7.650134</v>
      </c>
      <c r="J78" s="513" t="e">
        <f>#REF!-#REF!</f>
        <v>#REF!</v>
      </c>
      <c r="K78" s="134">
        <v>0</v>
      </c>
      <c r="L78" s="134" t="e">
        <f>#REF!+#REF!</f>
        <v>#REF!</v>
      </c>
      <c r="M78" s="394" t="e">
        <f>#REF!-#REF!</f>
        <v>#REF!</v>
      </c>
      <c r="N78" s="134">
        <v>0</v>
      </c>
      <c r="O78" s="106" t="e">
        <f>F78-L78</f>
        <v>#REF!</v>
      </c>
      <c r="P78" s="134">
        <v>0</v>
      </c>
      <c r="Q78" s="438" t="e">
        <f>#REF!-#REF!</f>
        <v>#REF!</v>
      </c>
      <c r="R78" s="402">
        <v>0</v>
      </c>
      <c r="S78" s="395" t="e">
        <f>#REF!-#REF!</f>
        <v>#REF!</v>
      </c>
      <c r="T78" s="402">
        <v>0</v>
      </c>
      <c r="U78" s="404" t="e">
        <f>#REF!+#REF!</f>
        <v>#REF!</v>
      </c>
      <c r="V78" s="396" t="e">
        <f>#REF!-#REF!</f>
        <v>#REF!</v>
      </c>
      <c r="W78" s="402">
        <v>0</v>
      </c>
      <c r="X78" s="396" t="e">
        <f t="shared" si="71"/>
        <v>#REF!</v>
      </c>
      <c r="Y78" s="402">
        <v>0</v>
      </c>
      <c r="Z78" s="134" t="e">
        <f>#REF!+U78</f>
        <v>#REF!</v>
      </c>
      <c r="AA78" s="106" t="e">
        <f>#REF!-#REF!</f>
        <v>#REF!</v>
      </c>
      <c r="AB78" s="134">
        <v>0</v>
      </c>
      <c r="AC78" s="106" t="e">
        <f t="shared" si="72"/>
        <v>#REF!</v>
      </c>
      <c r="AD78" s="134">
        <v>0</v>
      </c>
      <c r="AE78" s="137" t="e">
        <f>#REF!+Z78</f>
        <v>#REF!</v>
      </c>
      <c r="AF78" s="297" t="e">
        <f>#REF!-#REF!</f>
        <v>#REF!</v>
      </c>
      <c r="AG78" s="298">
        <v>0</v>
      </c>
      <c r="AH78" s="299" t="e">
        <f t="shared" si="73"/>
        <v>#REF!</v>
      </c>
      <c r="AI78" s="309">
        <v>0</v>
      </c>
      <c r="AJ78" s="322" t="e">
        <f>#REF!+AE78</f>
        <v>#REF!</v>
      </c>
      <c r="AK78" s="302" t="e">
        <f>#REF!-#REF!</f>
        <v>#REF!</v>
      </c>
      <c r="AL78" s="303" t="e">
        <f>#REF!/#REF!*100-100</f>
        <v>#REF!</v>
      </c>
      <c r="AM78" s="304" t="e">
        <f t="shared" si="68"/>
        <v>#REF!</v>
      </c>
      <c r="AN78" s="305" t="e">
        <f>F78/AJ78*100-100</f>
        <v>#REF!</v>
      </c>
      <c r="AO78" s="373" t="e">
        <f>#REF!+AJ78</f>
        <v>#REF!</v>
      </c>
      <c r="AP78" s="399" t="e">
        <f>#REF!-#REF!</f>
        <v>#REF!</v>
      </c>
      <c r="AQ78" s="400" t="e">
        <f>#REF!/#REF!*100-100</f>
        <v>#REF!</v>
      </c>
      <c r="AR78" s="400" t="e">
        <f t="shared" si="69"/>
        <v>#REF!</v>
      </c>
      <c r="AS78" s="401" t="e">
        <f>F78/AO78*100-100</f>
        <v>#REF!</v>
      </c>
      <c r="AT78" s="347" t="e">
        <f>AO78+#REF!</f>
        <v>#REF!</v>
      </c>
      <c r="AU78" s="344" t="e">
        <f>#REF!-#REF!</f>
        <v>#REF!</v>
      </c>
      <c r="AV78" s="355" t="e">
        <f>#REF!/#REF!*100-100</f>
        <v>#REF!</v>
      </c>
      <c r="AW78" s="340" t="e">
        <f t="shared" si="70"/>
        <v>#REF!</v>
      </c>
      <c r="AX78" s="363" t="e">
        <f>F78/AT78*100-100</f>
        <v>#REF!</v>
      </c>
      <c r="AY78" s="373" t="e">
        <f>#REF!+AT78</f>
        <v>#REF!</v>
      </c>
      <c r="AZ78" s="299" t="e">
        <f>#REF!-#REF!</f>
        <v>#REF!</v>
      </c>
      <c r="BA78" s="400" t="e">
        <f>#REF!/#REF!*100-100</f>
        <v>#REF!</v>
      </c>
      <c r="BB78" s="459" t="e">
        <f t="shared" si="74"/>
        <v>#REF!</v>
      </c>
      <c r="BC78" s="401" t="e">
        <f>F78/AY78*100-100</f>
        <v>#REF!</v>
      </c>
      <c r="BD78" s="469" t="e">
        <f>#REF!+AY78</f>
        <v>#REF!</v>
      </c>
      <c r="BE78" s="495" t="e">
        <f>#REF!-#REF!</f>
        <v>#REF!</v>
      </c>
      <c r="BF78" s="489" t="e">
        <f>#REF!/#REF!*100-100</f>
        <v>#REF!</v>
      </c>
      <c r="BG78" s="495" t="e">
        <f t="shared" si="75"/>
        <v>#REF!</v>
      </c>
      <c r="BH78" s="527" t="e">
        <f>F78/BD78*100-100</f>
        <v>#REF!</v>
      </c>
      <c r="BI78" s="552">
        <v>-0.589626</v>
      </c>
      <c r="BJ78" s="553">
        <v>-55.831777258454885</v>
      </c>
      <c r="BK78" s="552">
        <v>8.214941</v>
      </c>
      <c r="BL78" s="553">
        <v>107.38296871662638</v>
      </c>
    </row>
    <row r="79" spans="1:64" s="7" customFormat="1" ht="16.5" customHeight="1">
      <c r="A79" s="47"/>
      <c r="B79" s="232" t="s">
        <v>109</v>
      </c>
      <c r="C79" s="78" t="s">
        <v>110</v>
      </c>
      <c r="D79" s="133">
        <v>0</v>
      </c>
      <c r="E79" s="100">
        <v>0</v>
      </c>
      <c r="F79" s="137">
        <v>0</v>
      </c>
      <c r="G79" s="132">
        <v>0</v>
      </c>
      <c r="H79" s="133">
        <v>0</v>
      </c>
      <c r="I79" s="105">
        <v>0.023478</v>
      </c>
      <c r="J79" s="132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404" t="e">
        <f>#REF!-#REF!</f>
        <v>#REF!</v>
      </c>
      <c r="R79" s="402">
        <v>0</v>
      </c>
      <c r="S79" s="395" t="e">
        <f>#REF!-#REF!</f>
        <v>#REF!</v>
      </c>
      <c r="T79" s="402">
        <v>0</v>
      </c>
      <c r="U79" s="404" t="e">
        <f>#REF!+#REF!</f>
        <v>#REF!</v>
      </c>
      <c r="V79" s="402" t="e">
        <f>#REF!-#REF!</f>
        <v>#REF!</v>
      </c>
      <c r="W79" s="402">
        <v>0</v>
      </c>
      <c r="X79" s="402" t="e">
        <f t="shared" si="71"/>
        <v>#REF!</v>
      </c>
      <c r="Y79" s="402">
        <v>0</v>
      </c>
      <c r="Z79" s="134" t="e">
        <f>#REF!+U79</f>
        <v>#REF!</v>
      </c>
      <c r="AA79" s="134" t="e">
        <f>#REF!-#REF!</f>
        <v>#REF!</v>
      </c>
      <c r="AB79" s="134">
        <v>0</v>
      </c>
      <c r="AC79" s="134" t="e">
        <f t="shared" si="72"/>
        <v>#REF!</v>
      </c>
      <c r="AD79" s="134">
        <v>0</v>
      </c>
      <c r="AE79" s="137" t="e">
        <f>#REF!+Z79</f>
        <v>#REF!</v>
      </c>
      <c r="AF79" s="306" t="e">
        <f>#REF!-#REF!</f>
        <v>#REF!</v>
      </c>
      <c r="AG79" s="307">
        <v>0</v>
      </c>
      <c r="AH79" s="308" t="e">
        <f t="shared" si="73"/>
        <v>#REF!</v>
      </c>
      <c r="AI79" s="309">
        <v>0</v>
      </c>
      <c r="AJ79" s="322" t="e">
        <f>#REF!+AE79</f>
        <v>#REF!</v>
      </c>
      <c r="AK79" s="302" t="e">
        <f>#REF!-#REF!</f>
        <v>#REF!</v>
      </c>
      <c r="AL79" s="303" t="e">
        <f>#REF!/#REF!*100-100</f>
        <v>#REF!</v>
      </c>
      <c r="AM79" s="304" t="e">
        <f t="shared" si="68"/>
        <v>#REF!</v>
      </c>
      <c r="AN79" s="305" t="e">
        <f>F79/AJ79*100-100</f>
        <v>#REF!</v>
      </c>
      <c r="AO79" s="373" t="e">
        <f>#REF!+AJ79</f>
        <v>#REF!</v>
      </c>
      <c r="AP79" s="399" t="e">
        <f>#REF!-#REF!</f>
        <v>#REF!</v>
      </c>
      <c r="AQ79" s="437">
        <v>0</v>
      </c>
      <c r="AR79" s="400" t="e">
        <f t="shared" si="69"/>
        <v>#REF!</v>
      </c>
      <c r="AS79" s="401" t="e">
        <f>F79/AO79*100-100</f>
        <v>#REF!</v>
      </c>
      <c r="AT79" s="347" t="e">
        <f>AO79+#REF!</f>
        <v>#REF!</v>
      </c>
      <c r="AU79" s="359" t="e">
        <f>#REF!-#REF!</f>
        <v>#REF!</v>
      </c>
      <c r="AV79" s="358">
        <v>0</v>
      </c>
      <c r="AW79" s="340" t="e">
        <f t="shared" si="70"/>
        <v>#REF!</v>
      </c>
      <c r="AX79" s="363" t="e">
        <f>F79/AT79*100-100</f>
        <v>#REF!</v>
      </c>
      <c r="AY79" s="373" t="e">
        <f>#REF!+AT79</f>
        <v>#REF!</v>
      </c>
      <c r="AZ79" s="308" t="e">
        <f>#REF!-#REF!</f>
        <v>#REF!</v>
      </c>
      <c r="BA79" s="437">
        <v>0</v>
      </c>
      <c r="BB79" s="459" t="e">
        <f t="shared" si="74"/>
        <v>#REF!</v>
      </c>
      <c r="BC79" s="401" t="e">
        <f>F79/AY79*100-100</f>
        <v>#REF!</v>
      </c>
      <c r="BD79" s="469" t="e">
        <f>#REF!+AY79</f>
        <v>#REF!</v>
      </c>
      <c r="BE79" s="496" t="e">
        <f>#REF!-#REF!</f>
        <v>#REF!</v>
      </c>
      <c r="BF79" s="492">
        <v>0</v>
      </c>
      <c r="BG79" s="495" t="e">
        <f t="shared" si="75"/>
        <v>#REF!</v>
      </c>
      <c r="BH79" s="527" t="e">
        <f>F79/BD79*100-100</f>
        <v>#REF!</v>
      </c>
      <c r="BI79" s="554">
        <v>0</v>
      </c>
      <c r="BJ79" s="554">
        <v>0</v>
      </c>
      <c r="BK79" s="552">
        <v>-0.023478</v>
      </c>
      <c r="BL79" s="553">
        <v>-100</v>
      </c>
    </row>
    <row r="80" spans="1:64" s="7" customFormat="1" ht="16.5" customHeight="1">
      <c r="A80" s="47"/>
      <c r="B80" s="232" t="s">
        <v>124</v>
      </c>
      <c r="C80" s="72" t="s">
        <v>111</v>
      </c>
      <c r="D80" s="133">
        <v>0</v>
      </c>
      <c r="E80" s="98">
        <v>0.369343</v>
      </c>
      <c r="F80" s="105">
        <v>1.7292669999999999</v>
      </c>
      <c r="G80" s="132">
        <v>0</v>
      </c>
      <c r="H80" s="136">
        <v>0.682447</v>
      </c>
      <c r="I80" s="105">
        <v>0.682447</v>
      </c>
      <c r="J80" s="132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404" t="e">
        <f>#REF!-#REF!</f>
        <v>#REF!</v>
      </c>
      <c r="R80" s="402">
        <v>0</v>
      </c>
      <c r="S80" s="395" t="e">
        <f>#REF!-#REF!</f>
        <v>#REF!</v>
      </c>
      <c r="T80" s="402">
        <v>0</v>
      </c>
      <c r="U80" s="404" t="e">
        <f>#REF!+#REF!</f>
        <v>#REF!</v>
      </c>
      <c r="V80" s="402" t="e">
        <f>#REF!-#REF!</f>
        <v>#REF!</v>
      </c>
      <c r="W80" s="402">
        <v>0</v>
      </c>
      <c r="X80" s="402" t="e">
        <f t="shared" si="71"/>
        <v>#REF!</v>
      </c>
      <c r="Y80" s="402">
        <v>0</v>
      </c>
      <c r="Z80" s="134" t="e">
        <f>#REF!+U80</f>
        <v>#REF!</v>
      </c>
      <c r="AA80" s="134" t="e">
        <f>#REF!-#REF!</f>
        <v>#REF!</v>
      </c>
      <c r="AB80" s="134">
        <v>0</v>
      </c>
      <c r="AC80" s="134" t="e">
        <f t="shared" si="72"/>
        <v>#REF!</v>
      </c>
      <c r="AD80" s="134">
        <v>0</v>
      </c>
      <c r="AE80" s="137" t="e">
        <f>#REF!+Z80</f>
        <v>#REF!</v>
      </c>
      <c r="AF80" s="306" t="e">
        <f>#REF!-#REF!</f>
        <v>#REF!</v>
      </c>
      <c r="AG80" s="307">
        <v>0</v>
      </c>
      <c r="AH80" s="308" t="e">
        <f t="shared" si="73"/>
        <v>#REF!</v>
      </c>
      <c r="AI80" s="309">
        <v>0</v>
      </c>
      <c r="AJ80" s="310" t="e">
        <f>#REF!+AE80</f>
        <v>#REF!</v>
      </c>
      <c r="AK80" s="311" t="e">
        <f>#REF!-#REF!</f>
        <v>#REF!</v>
      </c>
      <c r="AL80" s="312">
        <v>0</v>
      </c>
      <c r="AM80" s="312" t="e">
        <f t="shared" si="68"/>
        <v>#REF!</v>
      </c>
      <c r="AN80" s="313">
        <v>0</v>
      </c>
      <c r="AO80" s="373" t="e">
        <f>#REF!+AJ80</f>
        <v>#REF!</v>
      </c>
      <c r="AP80" s="399" t="e">
        <f>#REF!-#REF!</f>
        <v>#REF!</v>
      </c>
      <c r="AQ80" s="403">
        <v>0</v>
      </c>
      <c r="AR80" s="400" t="e">
        <f t="shared" si="69"/>
        <v>#REF!</v>
      </c>
      <c r="AS80" s="408">
        <v>0</v>
      </c>
      <c r="AT80" s="280" t="e">
        <f>AO80+#REF!</f>
        <v>#REF!</v>
      </c>
      <c r="AU80" s="344" t="e">
        <f>#REF!-#REF!</f>
        <v>#REF!</v>
      </c>
      <c r="AV80" s="358">
        <v>0</v>
      </c>
      <c r="AW80" s="340" t="e">
        <f t="shared" si="70"/>
        <v>#REF!</v>
      </c>
      <c r="AX80" s="365">
        <v>0</v>
      </c>
      <c r="AY80" s="319" t="e">
        <f>#REF!+AT80</f>
        <v>#REF!</v>
      </c>
      <c r="AZ80" s="299" t="e">
        <f>#REF!-#REF!</f>
        <v>#REF!</v>
      </c>
      <c r="BA80" s="403">
        <v>0</v>
      </c>
      <c r="BB80" s="459" t="e">
        <f t="shared" si="74"/>
        <v>#REF!</v>
      </c>
      <c r="BC80" s="408">
        <v>0</v>
      </c>
      <c r="BD80" s="484" t="e">
        <f>#REF!+AY80</f>
        <v>#REF!</v>
      </c>
      <c r="BE80" s="496" t="e">
        <f>#REF!-#REF!</f>
        <v>#REF!</v>
      </c>
      <c r="BF80" s="492">
        <v>0</v>
      </c>
      <c r="BG80" s="495" t="e">
        <f t="shared" si="75"/>
        <v>#REF!</v>
      </c>
      <c r="BH80" s="529">
        <v>0</v>
      </c>
      <c r="BI80" s="552">
        <v>-0.682447</v>
      </c>
      <c r="BJ80" s="553">
        <v>-100</v>
      </c>
      <c r="BK80" s="552">
        <v>1.0468199999999999</v>
      </c>
      <c r="BL80" s="553">
        <v>153.3921315501423</v>
      </c>
    </row>
    <row r="81" spans="1:64" s="60" customFormat="1" ht="17.25" customHeight="1">
      <c r="A81" s="59">
        <v>7</v>
      </c>
      <c r="B81" s="63" t="s">
        <v>65</v>
      </c>
      <c r="C81" s="63"/>
      <c r="D81" s="157">
        <v>652.9186500000002</v>
      </c>
      <c r="E81" s="116">
        <v>1756.3770950000003</v>
      </c>
      <c r="F81" s="201">
        <v>6700.922227</v>
      </c>
      <c r="G81" s="329"/>
      <c r="H81" s="157">
        <v>696.1307029999999</v>
      </c>
      <c r="I81" s="119">
        <v>6824.1524180999995</v>
      </c>
      <c r="J81" s="159" t="e">
        <f>#REF!-#REF!</f>
        <v>#REF!</v>
      </c>
      <c r="K81" s="116" t="e">
        <f>#REF!/#REF!*100-100</f>
        <v>#REF!</v>
      </c>
      <c r="L81" s="117" t="e">
        <f>#REF!+#REF!</f>
        <v>#REF!</v>
      </c>
      <c r="M81" s="183" t="e">
        <f>#REF!-#REF!</f>
        <v>#REF!</v>
      </c>
      <c r="N81" s="117" t="e">
        <f>#REF!/#REF!*100-100</f>
        <v>#REF!</v>
      </c>
      <c r="O81" s="117" t="e">
        <f>F81-L81</f>
        <v>#REF!</v>
      </c>
      <c r="P81" s="117" t="e">
        <f>F81/L81*100-100</f>
        <v>#REF!</v>
      </c>
      <c r="Q81" s="183" t="e">
        <f>#REF!-#REF!</f>
        <v>#REF!</v>
      </c>
      <c r="R81" s="117" t="e">
        <f>#REF!/#REF!*100-100</f>
        <v>#REF!</v>
      </c>
      <c r="S81" s="183" t="e">
        <f>#REF!-#REF!</f>
        <v>#REF!</v>
      </c>
      <c r="T81" s="117" t="e">
        <f>#REF!/#REF!*100-100</f>
        <v>#REF!</v>
      </c>
      <c r="U81" s="116" t="e">
        <f>U56-U70</f>
        <v>#REF!</v>
      </c>
      <c r="V81" s="117" t="e">
        <f>#REF!-#REF!</f>
        <v>#REF!</v>
      </c>
      <c r="W81" s="117" t="e">
        <f>#REF!/#REF!*100-100</f>
        <v>#REF!</v>
      </c>
      <c r="X81" s="117" t="e">
        <f t="shared" si="71"/>
        <v>#REF!</v>
      </c>
      <c r="Y81" s="117" t="e">
        <f>F81/U81*100-100</f>
        <v>#REF!</v>
      </c>
      <c r="Z81" s="114" t="e">
        <f>#REF!+U81</f>
        <v>#REF!</v>
      </c>
      <c r="AA81" s="114" t="e">
        <f>#REF!-#REF!</f>
        <v>#REF!</v>
      </c>
      <c r="AB81" s="114" t="e">
        <f>#REF!/#REF!*100-100</f>
        <v>#REF!</v>
      </c>
      <c r="AC81" s="114" t="e">
        <f t="shared" si="72"/>
        <v>#REF!</v>
      </c>
      <c r="AD81" s="114" t="e">
        <f>F81/Z81*100-100</f>
        <v>#REF!</v>
      </c>
      <c r="AE81" s="115" t="e">
        <f>#REF!+Z81</f>
        <v>#REF!</v>
      </c>
      <c r="AF81" s="243" t="e">
        <f>#REF!-#REF!</f>
        <v>#REF!</v>
      </c>
      <c r="AG81" s="252" t="e">
        <f>#REF!/#REF!*100-100</f>
        <v>#REF!</v>
      </c>
      <c r="AH81" s="245" t="e">
        <f t="shared" si="73"/>
        <v>#REF!</v>
      </c>
      <c r="AI81" s="261" t="e">
        <f>F81/AE81*100-100</f>
        <v>#REF!</v>
      </c>
      <c r="AJ81" s="115" t="e">
        <f>#REF!+AE81</f>
        <v>#REF!</v>
      </c>
      <c r="AK81" s="252" t="e">
        <f>#REF!-#REF!</f>
        <v>#REF!</v>
      </c>
      <c r="AL81" s="115" t="e">
        <f>#REF!/#REF!*100-100</f>
        <v>#REF!</v>
      </c>
      <c r="AM81" s="252" t="e">
        <f t="shared" si="68"/>
        <v>#REF!</v>
      </c>
      <c r="AN81" s="289" t="e">
        <f>F81/AJ81*100-100</f>
        <v>#REF!</v>
      </c>
      <c r="AO81" s="346" t="e">
        <f>#REF!+AJ81</f>
        <v>#REF!</v>
      </c>
      <c r="AP81" s="392" t="e">
        <f>#REF!-#REF!</f>
        <v>#REF!</v>
      </c>
      <c r="AQ81" s="295" t="e">
        <f>#REF!/#REF!*100-100</f>
        <v>#REF!</v>
      </c>
      <c r="AR81" s="295" t="e">
        <f t="shared" si="69"/>
        <v>#REF!</v>
      </c>
      <c r="AS81" s="296" t="e">
        <f>F81/AO81*100-100</f>
        <v>#REF!</v>
      </c>
      <c r="AT81" s="346" t="e">
        <f>AO81+#REF!</f>
        <v>#REF!</v>
      </c>
      <c r="AU81" s="343" t="e">
        <f>#REF!-#REF!</f>
        <v>#REF!</v>
      </c>
      <c r="AV81" s="356" t="e">
        <f>#REF!/#REF!*100-100</f>
        <v>#REF!</v>
      </c>
      <c r="AW81" s="339" t="e">
        <f t="shared" si="70"/>
        <v>#REF!</v>
      </c>
      <c r="AX81" s="364" t="e">
        <f>F81/AT81*100-100</f>
        <v>#REF!</v>
      </c>
      <c r="AY81" s="346" t="e">
        <f>#REF!+AT81</f>
        <v>#REF!</v>
      </c>
      <c r="AZ81" s="366" t="e">
        <f>#REF!-#REF!</f>
        <v>#REF!</v>
      </c>
      <c r="BA81" s="295" t="e">
        <f>#REF!/#REF!*100-100</f>
        <v>#REF!</v>
      </c>
      <c r="BB81" s="351" t="e">
        <f t="shared" si="74"/>
        <v>#REF!</v>
      </c>
      <c r="BC81" s="296" t="e">
        <f>F81/AY81*100-100</f>
        <v>#REF!</v>
      </c>
      <c r="BD81" s="468" t="e">
        <f>(#REF!+AY81)+2.345075</f>
        <v>#REF!</v>
      </c>
      <c r="BE81" s="494" t="e">
        <f>#REF!-#REF!</f>
        <v>#REF!</v>
      </c>
      <c r="BF81" s="488" t="e">
        <f>#REF!/#REF!*100-100</f>
        <v>#REF!</v>
      </c>
      <c r="BG81" s="494" t="e">
        <f t="shared" si="75"/>
        <v>#REF!</v>
      </c>
      <c r="BH81" s="526" t="e">
        <f>F81/BD81*100-100</f>
        <v>#REF!</v>
      </c>
      <c r="BI81" s="550">
        <v>-43.21205299999974</v>
      </c>
      <c r="BJ81" s="551">
        <v>-6.207462594851208</v>
      </c>
      <c r="BK81" s="550">
        <v>-123.2301910999995</v>
      </c>
      <c r="BL81" s="551">
        <v>-1.8057948232977736</v>
      </c>
    </row>
    <row r="82" spans="1:64" s="20" customFormat="1" ht="17.25" customHeight="1">
      <c r="A82" s="53"/>
      <c r="B82" s="233" t="s">
        <v>67</v>
      </c>
      <c r="C82" s="35" t="s">
        <v>68</v>
      </c>
      <c r="D82" s="509">
        <v>549.1347250000002</v>
      </c>
      <c r="E82" s="106">
        <v>1417.7219430000002</v>
      </c>
      <c r="F82" s="105">
        <v>5278.358254000001</v>
      </c>
      <c r="G82" s="180"/>
      <c r="H82" s="162">
        <v>589.6090999999999</v>
      </c>
      <c r="I82" s="105">
        <v>5559.2621671</v>
      </c>
      <c r="J82" s="513" t="e">
        <f>#REF!-#REF!</f>
        <v>#REF!</v>
      </c>
      <c r="K82" s="106" t="e">
        <f>#REF!/#REF!*100-100</f>
        <v>#REF!</v>
      </c>
      <c r="L82" s="106" t="e">
        <f>#REF!+#REF!</f>
        <v>#REF!</v>
      </c>
      <c r="M82" s="394" t="e">
        <f>#REF!-#REF!</f>
        <v>#REF!</v>
      </c>
      <c r="N82" s="106" t="e">
        <f>#REF!/#REF!*100-100</f>
        <v>#REF!</v>
      </c>
      <c r="O82" s="106" t="e">
        <f>F82-L82</f>
        <v>#REF!</v>
      </c>
      <c r="P82" s="106" t="e">
        <f>F82/L82*100-100</f>
        <v>#REF!</v>
      </c>
      <c r="Q82" s="395" t="e">
        <f>#REF!-#REF!</f>
        <v>#REF!</v>
      </c>
      <c r="R82" s="396" t="e">
        <f>#REF!/#REF!*100-100</f>
        <v>#REF!</v>
      </c>
      <c r="S82" s="395" t="e">
        <f>#REF!-#REF!</f>
        <v>#REF!</v>
      </c>
      <c r="T82" s="396" t="e">
        <f>#REF!/#REF!*100-100</f>
        <v>#REF!</v>
      </c>
      <c r="U82" s="396" t="e">
        <f>#REF!+#REF!</f>
        <v>#REF!</v>
      </c>
      <c r="V82" s="396" t="e">
        <f>#REF!-#REF!</f>
        <v>#REF!</v>
      </c>
      <c r="W82" s="396" t="e">
        <f>#REF!/#REF!*100-100</f>
        <v>#REF!</v>
      </c>
      <c r="X82" s="396" t="e">
        <f t="shared" si="71"/>
        <v>#REF!</v>
      </c>
      <c r="Y82" s="396" t="e">
        <f>F82/U82*100-100</f>
        <v>#REF!</v>
      </c>
      <c r="Z82" s="106" t="e">
        <f>#REF!+U82</f>
        <v>#REF!</v>
      </c>
      <c r="AA82" s="106" t="e">
        <f>#REF!-#REF!</f>
        <v>#REF!</v>
      </c>
      <c r="AB82" s="106" t="e">
        <f>#REF!/#REF!*100-100</f>
        <v>#REF!</v>
      </c>
      <c r="AC82" s="106" t="e">
        <f t="shared" si="72"/>
        <v>#REF!</v>
      </c>
      <c r="AD82" s="106" t="e">
        <f>F82/Z82*100-100</f>
        <v>#REF!</v>
      </c>
      <c r="AE82" s="105" t="e">
        <f>#REF!+Z82</f>
        <v>#REF!</v>
      </c>
      <c r="AF82" s="297" t="e">
        <f>#REF!-#REF!</f>
        <v>#REF!</v>
      </c>
      <c r="AG82" s="298" t="e">
        <f>#REF!/#REF!*100-100</f>
        <v>#REF!</v>
      </c>
      <c r="AH82" s="299" t="e">
        <f t="shared" si="73"/>
        <v>#REF!</v>
      </c>
      <c r="AI82" s="300" t="e">
        <f>F82/AE82*100-100</f>
        <v>#REF!</v>
      </c>
      <c r="AJ82" s="322" t="e">
        <f>#REF!+AE82</f>
        <v>#REF!</v>
      </c>
      <c r="AK82" s="302" t="e">
        <f>#REF!-#REF!</f>
        <v>#REF!</v>
      </c>
      <c r="AL82" s="303" t="e">
        <f>#REF!/#REF!*100-100</f>
        <v>#REF!</v>
      </c>
      <c r="AM82" s="304" t="e">
        <f t="shared" si="68"/>
        <v>#REF!</v>
      </c>
      <c r="AN82" s="305" t="e">
        <f>F82/AJ82*100-100</f>
        <v>#REF!</v>
      </c>
      <c r="AO82" s="373" t="e">
        <f>#REF!+AJ82</f>
        <v>#REF!</v>
      </c>
      <c r="AP82" s="399" t="e">
        <f>#REF!-#REF!</f>
        <v>#REF!</v>
      </c>
      <c r="AQ82" s="400" t="e">
        <f>#REF!/#REF!*100-100</f>
        <v>#REF!</v>
      </c>
      <c r="AR82" s="400" t="e">
        <f t="shared" si="69"/>
        <v>#REF!</v>
      </c>
      <c r="AS82" s="401" t="e">
        <f>F82/AO82*100-100</f>
        <v>#REF!</v>
      </c>
      <c r="AT82" s="347" t="e">
        <f>AO82+#REF!</f>
        <v>#REF!</v>
      </c>
      <c r="AU82" s="344" t="e">
        <f>#REF!-#REF!</f>
        <v>#REF!</v>
      </c>
      <c r="AV82" s="355" t="e">
        <f>#REF!/#REF!*100-100</f>
        <v>#REF!</v>
      </c>
      <c r="AW82" s="340" t="e">
        <f t="shared" si="70"/>
        <v>#REF!</v>
      </c>
      <c r="AX82" s="363" t="e">
        <f>F82/AT82*100-100</f>
        <v>#REF!</v>
      </c>
      <c r="AY82" s="373" t="e">
        <f>#REF!+AT82</f>
        <v>#REF!</v>
      </c>
      <c r="AZ82" s="299" t="e">
        <f>#REF!-#REF!</f>
        <v>#REF!</v>
      </c>
      <c r="BA82" s="400" t="e">
        <f>#REF!/#REF!*100-100</f>
        <v>#REF!</v>
      </c>
      <c r="BB82" s="459" t="e">
        <f t="shared" si="74"/>
        <v>#REF!</v>
      </c>
      <c r="BC82" s="401" t="e">
        <f>F82/AY82*100-100</f>
        <v>#REF!</v>
      </c>
      <c r="BD82" s="469" t="e">
        <f>#REF!+AY82</f>
        <v>#REF!</v>
      </c>
      <c r="BE82" s="495" t="e">
        <f>#REF!-#REF!</f>
        <v>#REF!</v>
      </c>
      <c r="BF82" s="489" t="e">
        <f>#REF!/#REF!*100-100</f>
        <v>#REF!</v>
      </c>
      <c r="BG82" s="495" t="e">
        <f t="shared" si="75"/>
        <v>#REF!</v>
      </c>
      <c r="BH82" s="527" t="e">
        <f>F82/BD82*100-100</f>
        <v>#REF!</v>
      </c>
      <c r="BI82" s="552">
        <v>-40.47437499999967</v>
      </c>
      <c r="BJ82" s="553">
        <v>-6.864611655417065</v>
      </c>
      <c r="BK82" s="552">
        <v>-280.90391309999904</v>
      </c>
      <c r="BL82" s="553">
        <v>-5.052899191594221</v>
      </c>
    </row>
    <row r="83" spans="1:64" ht="15" customHeight="1">
      <c r="A83" s="48"/>
      <c r="B83" s="210" t="s">
        <v>69</v>
      </c>
      <c r="C83" s="27" t="s">
        <v>70</v>
      </c>
      <c r="D83" s="177">
        <v>103.783925</v>
      </c>
      <c r="E83" s="98">
        <v>338.655152</v>
      </c>
      <c r="F83" s="101">
        <v>1422.563973</v>
      </c>
      <c r="G83" s="152"/>
      <c r="H83" s="153">
        <v>106.521603</v>
      </c>
      <c r="I83" s="105">
        <v>1264.890251</v>
      </c>
      <c r="J83" s="513" t="e">
        <f>#REF!-#REF!</f>
        <v>#REF!</v>
      </c>
      <c r="K83" s="106" t="e">
        <f>#REF!/#REF!*100-100</f>
        <v>#REF!</v>
      </c>
      <c r="L83" s="106" t="e">
        <f>#REF!+#REF!</f>
        <v>#REF!</v>
      </c>
      <c r="M83" s="394" t="e">
        <f>#REF!-#REF!</f>
        <v>#REF!</v>
      </c>
      <c r="N83" s="106" t="e">
        <f>#REF!/#REF!*100-100</f>
        <v>#REF!</v>
      </c>
      <c r="O83" s="106" t="e">
        <f>F83-L83</f>
        <v>#REF!</v>
      </c>
      <c r="P83" s="106" t="e">
        <f>F83/L83*100-100</f>
        <v>#REF!</v>
      </c>
      <c r="Q83" s="395" t="e">
        <f>#REF!-#REF!</f>
        <v>#REF!</v>
      </c>
      <c r="R83" s="396" t="e">
        <f>#REF!/#REF!*100-100</f>
        <v>#REF!</v>
      </c>
      <c r="S83" s="395" t="e">
        <f>#REF!-#REF!</f>
        <v>#REF!</v>
      </c>
      <c r="T83" s="396" t="e">
        <f>#REF!/#REF!*100-100</f>
        <v>#REF!</v>
      </c>
      <c r="U83" s="112" t="e">
        <f>U84+U85+U86</f>
        <v>#REF!</v>
      </c>
      <c r="V83" s="396" t="e">
        <f>#REF!-#REF!</f>
        <v>#REF!</v>
      </c>
      <c r="W83" s="396" t="e">
        <f>#REF!/#REF!*100-100</f>
        <v>#REF!</v>
      </c>
      <c r="X83" s="396" t="e">
        <f t="shared" si="71"/>
        <v>#REF!</v>
      </c>
      <c r="Y83" s="396" t="e">
        <f>F83/U83*100-100</f>
        <v>#REF!</v>
      </c>
      <c r="Z83" s="106" t="e">
        <f>#REF!+U83</f>
        <v>#REF!</v>
      </c>
      <c r="AA83" s="106" t="e">
        <f>#REF!-#REF!</f>
        <v>#REF!</v>
      </c>
      <c r="AB83" s="106" t="e">
        <f>#REF!/#REF!*100-100</f>
        <v>#REF!</v>
      </c>
      <c r="AC83" s="106" t="e">
        <f t="shared" si="72"/>
        <v>#REF!</v>
      </c>
      <c r="AD83" s="106" t="e">
        <f>F83/Z83*100-100</f>
        <v>#REF!</v>
      </c>
      <c r="AE83" s="105" t="e">
        <f>#REF!+Z83</f>
        <v>#REF!</v>
      </c>
      <c r="AF83" s="297" t="e">
        <f>#REF!-#REF!</f>
        <v>#REF!</v>
      </c>
      <c r="AG83" s="298" t="e">
        <f>#REF!/#REF!*100-100</f>
        <v>#REF!</v>
      </c>
      <c r="AH83" s="299" t="e">
        <f t="shared" si="73"/>
        <v>#REF!</v>
      </c>
      <c r="AI83" s="300" t="e">
        <f>F83/AE83*100-100</f>
        <v>#REF!</v>
      </c>
      <c r="AJ83" s="322" t="e">
        <f>#REF!+AE83</f>
        <v>#REF!</v>
      </c>
      <c r="AK83" s="302" t="e">
        <f>#REF!-#REF!</f>
        <v>#REF!</v>
      </c>
      <c r="AL83" s="303" t="e">
        <f>#REF!/#REF!*100-100</f>
        <v>#REF!</v>
      </c>
      <c r="AM83" s="304" t="e">
        <f t="shared" si="68"/>
        <v>#REF!</v>
      </c>
      <c r="AN83" s="305" t="e">
        <f>F83/AJ83*100-100</f>
        <v>#REF!</v>
      </c>
      <c r="AO83" s="373" t="e">
        <f>#REF!+AJ83</f>
        <v>#REF!</v>
      </c>
      <c r="AP83" s="399" t="e">
        <f>#REF!-#REF!</f>
        <v>#REF!</v>
      </c>
      <c r="AQ83" s="400" t="e">
        <f>#REF!/#REF!*100-100</f>
        <v>#REF!</v>
      </c>
      <c r="AR83" s="400" t="e">
        <f t="shared" si="69"/>
        <v>#REF!</v>
      </c>
      <c r="AS83" s="401" t="e">
        <f>F83/AO83*100-100</f>
        <v>#REF!</v>
      </c>
      <c r="AT83" s="347" t="e">
        <f>AO83+#REF!</f>
        <v>#REF!</v>
      </c>
      <c r="AU83" s="344" t="e">
        <f>#REF!-#REF!</f>
        <v>#REF!</v>
      </c>
      <c r="AV83" s="355" t="e">
        <f>#REF!/#REF!*100-100</f>
        <v>#REF!</v>
      </c>
      <c r="AW83" s="340" t="e">
        <f t="shared" si="70"/>
        <v>#REF!</v>
      </c>
      <c r="AX83" s="363" t="e">
        <f>F83/AT83*100-100</f>
        <v>#REF!</v>
      </c>
      <c r="AY83" s="373" t="e">
        <f>#REF!+AT83</f>
        <v>#REF!</v>
      </c>
      <c r="AZ83" s="299" t="e">
        <f>#REF!-#REF!</f>
        <v>#REF!</v>
      </c>
      <c r="BA83" s="400" t="e">
        <f>#REF!/#REF!*100-100</f>
        <v>#REF!</v>
      </c>
      <c r="BB83" s="459" t="e">
        <f t="shared" si="74"/>
        <v>#REF!</v>
      </c>
      <c r="BC83" s="401" t="e">
        <f>F83/AY83*100-100</f>
        <v>#REF!</v>
      </c>
      <c r="BD83" s="469" t="e">
        <f>#REF!+AY83</f>
        <v>#REF!</v>
      </c>
      <c r="BE83" s="495" t="e">
        <f>#REF!-#REF!</f>
        <v>#REF!</v>
      </c>
      <c r="BF83" s="489" t="e">
        <f>#REF!/#REF!*100-100</f>
        <v>#REF!</v>
      </c>
      <c r="BG83" s="495" t="e">
        <f t="shared" si="75"/>
        <v>#REF!</v>
      </c>
      <c r="BH83" s="527" t="e">
        <f>F83/BD83*100-100</f>
        <v>#REF!</v>
      </c>
      <c r="BI83" s="552">
        <v>-2.7376780000000025</v>
      </c>
      <c r="BJ83" s="553">
        <v>-2.5700683456669395</v>
      </c>
      <c r="BK83" s="552">
        <v>157.673722</v>
      </c>
      <c r="BL83" s="553">
        <v>12.465407324892098</v>
      </c>
    </row>
    <row r="84" spans="1:64" ht="15.75" customHeight="1">
      <c r="A84" s="48"/>
      <c r="B84" s="213" t="s">
        <v>71</v>
      </c>
      <c r="C84" s="27" t="s">
        <v>10</v>
      </c>
      <c r="D84" s="177">
        <v>98.186861</v>
      </c>
      <c r="E84" s="98">
        <v>295.293902</v>
      </c>
      <c r="F84" s="101">
        <v>1252.9435469999999</v>
      </c>
      <c r="G84" s="150"/>
      <c r="H84" s="153">
        <v>100.023111</v>
      </c>
      <c r="I84" s="105">
        <v>1195.130891</v>
      </c>
      <c r="J84" s="513" t="e">
        <f>#REF!-#REF!</f>
        <v>#REF!</v>
      </c>
      <c r="K84" s="106" t="e">
        <f>#REF!/#REF!*100-100</f>
        <v>#REF!</v>
      </c>
      <c r="L84" s="106" t="e">
        <f>#REF!+#REF!</f>
        <v>#REF!</v>
      </c>
      <c r="M84" s="394" t="e">
        <f>#REF!-#REF!</f>
        <v>#REF!</v>
      </c>
      <c r="N84" s="106" t="e">
        <f>#REF!/#REF!*100-100</f>
        <v>#REF!</v>
      </c>
      <c r="O84" s="106" t="e">
        <f>F84-L84</f>
        <v>#REF!</v>
      </c>
      <c r="P84" s="106" t="e">
        <f>F84/L84*100-100</f>
        <v>#REF!</v>
      </c>
      <c r="Q84" s="395" t="e">
        <f>#REF!-#REF!</f>
        <v>#REF!</v>
      </c>
      <c r="R84" s="396" t="e">
        <f>#REF!/#REF!*100-100</f>
        <v>#REF!</v>
      </c>
      <c r="S84" s="395" t="e">
        <f>#REF!-#REF!</f>
        <v>#REF!</v>
      </c>
      <c r="T84" s="396" t="e">
        <f>#REF!/#REF!*100-100</f>
        <v>#REF!</v>
      </c>
      <c r="U84" s="396" t="e">
        <f>#REF!+#REF!</f>
        <v>#REF!</v>
      </c>
      <c r="V84" s="396" t="e">
        <f>#REF!-#REF!</f>
        <v>#REF!</v>
      </c>
      <c r="W84" s="396" t="e">
        <f>#REF!/#REF!*100-100</f>
        <v>#REF!</v>
      </c>
      <c r="X84" s="396" t="e">
        <f t="shared" si="71"/>
        <v>#REF!</v>
      </c>
      <c r="Y84" s="396" t="e">
        <f>F84/U84*100-100</f>
        <v>#REF!</v>
      </c>
      <c r="Z84" s="106" t="e">
        <f>#REF!+U84</f>
        <v>#REF!</v>
      </c>
      <c r="AA84" s="106" t="e">
        <f>#REF!-#REF!</f>
        <v>#REF!</v>
      </c>
      <c r="AB84" s="106" t="e">
        <f>#REF!/#REF!*100-100</f>
        <v>#REF!</v>
      </c>
      <c r="AC84" s="106" t="e">
        <f t="shared" si="72"/>
        <v>#REF!</v>
      </c>
      <c r="AD84" s="106" t="e">
        <f>F84/Z84*100-100</f>
        <v>#REF!</v>
      </c>
      <c r="AE84" s="105" t="e">
        <f>#REF!+Z84</f>
        <v>#REF!</v>
      </c>
      <c r="AF84" s="297" t="e">
        <f>#REF!-#REF!</f>
        <v>#REF!</v>
      </c>
      <c r="AG84" s="298" t="e">
        <f>#REF!/#REF!*100-100</f>
        <v>#REF!</v>
      </c>
      <c r="AH84" s="299" t="e">
        <f t="shared" si="73"/>
        <v>#REF!</v>
      </c>
      <c r="AI84" s="300" t="e">
        <f>F84/AE84*100-100</f>
        <v>#REF!</v>
      </c>
      <c r="AJ84" s="322" t="e">
        <f>#REF!+AE84</f>
        <v>#REF!</v>
      </c>
      <c r="AK84" s="302" t="e">
        <f>#REF!-#REF!</f>
        <v>#REF!</v>
      </c>
      <c r="AL84" s="303" t="e">
        <f>#REF!/#REF!*100-100</f>
        <v>#REF!</v>
      </c>
      <c r="AM84" s="304" t="e">
        <f t="shared" si="68"/>
        <v>#REF!</v>
      </c>
      <c r="AN84" s="305" t="e">
        <f>F84/AJ84*100-100</f>
        <v>#REF!</v>
      </c>
      <c r="AO84" s="373" t="e">
        <f>#REF!+AJ84</f>
        <v>#REF!</v>
      </c>
      <c r="AP84" s="399" t="e">
        <f>#REF!-#REF!</f>
        <v>#REF!</v>
      </c>
      <c r="AQ84" s="400" t="e">
        <f>#REF!/#REF!*100-100</f>
        <v>#REF!</v>
      </c>
      <c r="AR84" s="400" t="e">
        <f t="shared" si="69"/>
        <v>#REF!</v>
      </c>
      <c r="AS84" s="401" t="e">
        <f>F84/AO84*100-100</f>
        <v>#REF!</v>
      </c>
      <c r="AT84" s="347" t="e">
        <f>AO84+#REF!</f>
        <v>#REF!</v>
      </c>
      <c r="AU84" s="344" t="e">
        <f>#REF!-#REF!</f>
        <v>#REF!</v>
      </c>
      <c r="AV84" s="355" t="e">
        <f>#REF!/#REF!*100-100</f>
        <v>#REF!</v>
      </c>
      <c r="AW84" s="340" t="e">
        <f t="shared" si="70"/>
        <v>#REF!</v>
      </c>
      <c r="AX84" s="363" t="e">
        <f>F84/AT84*100-100</f>
        <v>#REF!</v>
      </c>
      <c r="AY84" s="373" t="e">
        <f>#REF!+AT84</f>
        <v>#REF!</v>
      </c>
      <c r="AZ84" s="299" t="e">
        <f>#REF!-#REF!</f>
        <v>#REF!</v>
      </c>
      <c r="BA84" s="400" t="e">
        <f>#REF!/#REF!*100-100</f>
        <v>#REF!</v>
      </c>
      <c r="BB84" s="459" t="e">
        <f t="shared" si="74"/>
        <v>#REF!</v>
      </c>
      <c r="BC84" s="401" t="e">
        <f>F84/AY84*100-100</f>
        <v>#REF!</v>
      </c>
      <c r="BD84" s="469" t="e">
        <f>#REF!+AY84</f>
        <v>#REF!</v>
      </c>
      <c r="BE84" s="495" t="e">
        <f>#REF!-#REF!</f>
        <v>#REF!</v>
      </c>
      <c r="BF84" s="489" t="e">
        <f>#REF!/#REF!*100-100</f>
        <v>#REF!</v>
      </c>
      <c r="BG84" s="495" t="e">
        <f t="shared" si="75"/>
        <v>#REF!</v>
      </c>
      <c r="BH84" s="527" t="e">
        <f>F84/BD84*100-100</f>
        <v>#REF!</v>
      </c>
      <c r="BI84" s="552">
        <v>-1.8362500000000068</v>
      </c>
      <c r="BJ84" s="553">
        <v>-1.835825722317324</v>
      </c>
      <c r="BK84" s="552">
        <v>57.81265599999983</v>
      </c>
      <c r="BL84" s="553">
        <v>4.8373493175819675</v>
      </c>
    </row>
    <row r="85" spans="1:64" ht="14.25" customHeight="1">
      <c r="A85" s="48"/>
      <c r="B85" s="213" t="s">
        <v>72</v>
      </c>
      <c r="C85" s="27" t="s">
        <v>74</v>
      </c>
      <c r="D85" s="177">
        <v>5.597064</v>
      </c>
      <c r="E85" s="98">
        <v>25.446299999999997</v>
      </c>
      <c r="F85" s="101">
        <v>83.08819199999999</v>
      </c>
      <c r="G85" s="150"/>
      <c r="H85" s="153">
        <v>6.498492</v>
      </c>
      <c r="I85" s="105">
        <v>69.75936</v>
      </c>
      <c r="J85" s="513" t="e">
        <f>#REF!-#REF!</f>
        <v>#REF!</v>
      </c>
      <c r="K85" s="106" t="e">
        <f>#REF!/#REF!*100-100</f>
        <v>#REF!</v>
      </c>
      <c r="L85" s="106" t="e">
        <f>#REF!+#REF!</f>
        <v>#REF!</v>
      </c>
      <c r="M85" s="394" t="e">
        <f>#REF!-#REF!</f>
        <v>#REF!</v>
      </c>
      <c r="N85" s="106" t="e">
        <f>#REF!/#REF!*100-100</f>
        <v>#REF!</v>
      </c>
      <c r="O85" s="106" t="e">
        <f>F85-L85</f>
        <v>#REF!</v>
      </c>
      <c r="P85" s="106" t="e">
        <f>F85/L85*100-100</f>
        <v>#REF!</v>
      </c>
      <c r="Q85" s="395" t="e">
        <f>#REF!-#REF!</f>
        <v>#REF!</v>
      </c>
      <c r="R85" s="396" t="e">
        <f>#REF!/#REF!*100-100</f>
        <v>#REF!</v>
      </c>
      <c r="S85" s="395" t="e">
        <f>#REF!-#REF!</f>
        <v>#REF!</v>
      </c>
      <c r="T85" s="396" t="e">
        <f>#REF!/#REF!*100-100</f>
        <v>#REF!</v>
      </c>
      <c r="U85" s="396" t="e">
        <f>#REF!+#REF!</f>
        <v>#REF!</v>
      </c>
      <c r="V85" s="396" t="e">
        <f>#REF!-#REF!</f>
        <v>#REF!</v>
      </c>
      <c r="W85" s="396" t="e">
        <f>#REF!/#REF!*100-100</f>
        <v>#REF!</v>
      </c>
      <c r="X85" s="396" t="e">
        <f t="shared" si="71"/>
        <v>#REF!</v>
      </c>
      <c r="Y85" s="396" t="e">
        <f>F85/U85*100-100</f>
        <v>#REF!</v>
      </c>
      <c r="Z85" s="106" t="e">
        <f>#REF!+U85</f>
        <v>#REF!</v>
      </c>
      <c r="AA85" s="106" t="e">
        <f>#REF!-#REF!</f>
        <v>#REF!</v>
      </c>
      <c r="AB85" s="106" t="e">
        <f>#REF!/#REF!*100-100</f>
        <v>#REF!</v>
      </c>
      <c r="AC85" s="106" t="e">
        <f t="shared" si="72"/>
        <v>#REF!</v>
      </c>
      <c r="AD85" s="106" t="e">
        <f>F85/Z85*100-100</f>
        <v>#REF!</v>
      </c>
      <c r="AE85" s="105" t="e">
        <f>#REF!+Z85</f>
        <v>#REF!</v>
      </c>
      <c r="AF85" s="297" t="e">
        <f>#REF!-#REF!</f>
        <v>#REF!</v>
      </c>
      <c r="AG85" s="298" t="e">
        <f>#REF!/#REF!*100-100</f>
        <v>#REF!</v>
      </c>
      <c r="AH85" s="299" t="e">
        <f t="shared" si="73"/>
        <v>#REF!</v>
      </c>
      <c r="AI85" s="300" t="e">
        <f>F85/AE85*100-100</f>
        <v>#REF!</v>
      </c>
      <c r="AJ85" s="322" t="e">
        <f>#REF!+AE85</f>
        <v>#REF!</v>
      </c>
      <c r="AK85" s="302" t="e">
        <f>#REF!-#REF!</f>
        <v>#REF!</v>
      </c>
      <c r="AL85" s="303" t="e">
        <f>#REF!/#REF!*100-100</f>
        <v>#REF!</v>
      </c>
      <c r="AM85" s="304" t="e">
        <f t="shared" si="68"/>
        <v>#REF!</v>
      </c>
      <c r="AN85" s="305" t="e">
        <f>F85/AJ85*100-100</f>
        <v>#REF!</v>
      </c>
      <c r="AO85" s="373" t="e">
        <f>#REF!+AJ85</f>
        <v>#REF!</v>
      </c>
      <c r="AP85" s="399" t="e">
        <f>#REF!-#REF!</f>
        <v>#REF!</v>
      </c>
      <c r="AQ85" s="400" t="e">
        <f>#REF!/#REF!*100-100</f>
        <v>#REF!</v>
      </c>
      <c r="AR85" s="400" t="e">
        <f t="shared" si="69"/>
        <v>#REF!</v>
      </c>
      <c r="AS85" s="401" t="e">
        <f>F85/AO85*100-100</f>
        <v>#REF!</v>
      </c>
      <c r="AT85" s="347" t="e">
        <f>AO85+#REF!</f>
        <v>#REF!</v>
      </c>
      <c r="AU85" s="344" t="e">
        <f>#REF!-#REF!</f>
        <v>#REF!</v>
      </c>
      <c r="AV85" s="355" t="e">
        <f>#REF!/#REF!*100-100</f>
        <v>#REF!</v>
      </c>
      <c r="AW85" s="340" t="e">
        <f t="shared" si="70"/>
        <v>#REF!</v>
      </c>
      <c r="AX85" s="363" t="e">
        <f>F85/AT85*100-100</f>
        <v>#REF!</v>
      </c>
      <c r="AY85" s="373" t="e">
        <f>#REF!+AT85</f>
        <v>#REF!</v>
      </c>
      <c r="AZ85" s="299" t="e">
        <f>#REF!-#REF!</f>
        <v>#REF!</v>
      </c>
      <c r="BA85" s="400" t="e">
        <f>#REF!/#REF!*100-100</f>
        <v>#REF!</v>
      </c>
      <c r="BB85" s="459" t="e">
        <f t="shared" si="74"/>
        <v>#REF!</v>
      </c>
      <c r="BC85" s="401" t="e">
        <f>F85/AY85*100-100</f>
        <v>#REF!</v>
      </c>
      <c r="BD85" s="469" t="e">
        <f>#REF!+AY85</f>
        <v>#REF!</v>
      </c>
      <c r="BE85" s="495" t="e">
        <f>#REF!-#REF!</f>
        <v>#REF!</v>
      </c>
      <c r="BF85" s="489" t="e">
        <f>#REF!/#REF!*100-100</f>
        <v>#REF!</v>
      </c>
      <c r="BG85" s="495" t="e">
        <f t="shared" si="75"/>
        <v>#REF!</v>
      </c>
      <c r="BH85" s="527" t="e">
        <f>F85/BD85*100-100</f>
        <v>#REF!</v>
      </c>
      <c r="BI85" s="552">
        <v>-0.9014280000000001</v>
      </c>
      <c r="BJ85" s="553">
        <v>-13.871341228088</v>
      </c>
      <c r="BK85" s="552">
        <v>13.328831999999991</v>
      </c>
      <c r="BL85" s="553">
        <v>19.106872540115035</v>
      </c>
    </row>
    <row r="86" spans="1:64" ht="12.75" customHeight="1">
      <c r="A86" s="48"/>
      <c r="B86" s="213" t="s">
        <v>73</v>
      </c>
      <c r="C86" s="30" t="s">
        <v>11</v>
      </c>
      <c r="D86" s="123">
        <v>0</v>
      </c>
      <c r="E86" s="98">
        <v>17.91495</v>
      </c>
      <c r="F86" s="101">
        <v>86.53223400000002</v>
      </c>
      <c r="G86" s="124">
        <v>0</v>
      </c>
      <c r="H86" s="123">
        <v>0</v>
      </c>
      <c r="I86" s="137">
        <v>0</v>
      </c>
      <c r="J86" s="175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402" t="e">
        <f>#REF!-#REF!</f>
        <v>#REF!</v>
      </c>
      <c r="R86" s="402">
        <v>0</v>
      </c>
      <c r="S86" s="402" t="e">
        <f>#REF!-#REF!</f>
        <v>#REF!</v>
      </c>
      <c r="T86" s="402">
        <v>0</v>
      </c>
      <c r="U86" s="402" t="e">
        <f>#REF!+#REF!</f>
        <v>#REF!</v>
      </c>
      <c r="V86" s="402" t="e">
        <f>#REF!-#REF!</f>
        <v>#REF!</v>
      </c>
      <c r="W86" s="402">
        <v>0</v>
      </c>
      <c r="X86" s="402" t="e">
        <f t="shared" si="71"/>
        <v>#REF!</v>
      </c>
      <c r="Y86" s="402">
        <v>0</v>
      </c>
      <c r="Z86" s="134" t="e">
        <f>#REF!+U86</f>
        <v>#REF!</v>
      </c>
      <c r="AA86" s="134" t="e">
        <f>#REF!-#REF!</f>
        <v>#REF!</v>
      </c>
      <c r="AB86" s="134">
        <v>0</v>
      </c>
      <c r="AC86" s="134" t="e">
        <f t="shared" si="72"/>
        <v>#REF!</v>
      </c>
      <c r="AD86" s="134">
        <v>0</v>
      </c>
      <c r="AE86" s="137" t="e">
        <f>#REF!+Z86</f>
        <v>#REF!</v>
      </c>
      <c r="AF86" s="535" t="e">
        <f>#REF!-#REF!</f>
        <v>#REF!</v>
      </c>
      <c r="AG86" s="137">
        <v>0</v>
      </c>
      <c r="AH86" s="406" t="e">
        <f t="shared" si="73"/>
        <v>#REF!</v>
      </c>
      <c r="AI86" s="365">
        <v>0</v>
      </c>
      <c r="AJ86" s="310" t="e">
        <f>#REF!+AE86</f>
        <v>#REF!</v>
      </c>
      <c r="AK86" s="311" t="e">
        <f>#REF!-#REF!</f>
        <v>#REF!</v>
      </c>
      <c r="AL86" s="312">
        <v>0</v>
      </c>
      <c r="AM86" s="312" t="e">
        <f t="shared" si="68"/>
        <v>#REF!</v>
      </c>
      <c r="AN86" s="313">
        <v>0</v>
      </c>
      <c r="AO86" s="310" t="e">
        <f>#REF!+AJ86</f>
        <v>#REF!</v>
      </c>
      <c r="AP86" s="406" t="e">
        <f>#REF!-#REF!</f>
        <v>#REF!</v>
      </c>
      <c r="AQ86" s="403">
        <v>0</v>
      </c>
      <c r="AR86" s="403" t="e">
        <f t="shared" si="69"/>
        <v>#REF!</v>
      </c>
      <c r="AS86" s="408">
        <v>0</v>
      </c>
      <c r="AT86" s="283" t="e">
        <f>AO86+#REF!</f>
        <v>#REF!</v>
      </c>
      <c r="AU86" s="536" t="e">
        <f>#REF!-#REF!</f>
        <v>#REF!</v>
      </c>
      <c r="AV86" s="358">
        <v>0</v>
      </c>
      <c r="AW86" s="358" t="e">
        <f t="shared" si="70"/>
        <v>#REF!</v>
      </c>
      <c r="AX86" s="365">
        <v>0</v>
      </c>
      <c r="AY86" s="310" t="e">
        <f>#REF!+AT86</f>
        <v>#REF!</v>
      </c>
      <c r="AZ86" s="406" t="e">
        <f>#REF!-#REF!</f>
        <v>#REF!</v>
      </c>
      <c r="BA86" s="403">
        <v>0</v>
      </c>
      <c r="BB86" s="403" t="e">
        <f t="shared" si="74"/>
        <v>#REF!</v>
      </c>
      <c r="BC86" s="408">
        <v>0</v>
      </c>
      <c r="BD86" s="537" t="e">
        <f>#REF!+AY86</f>
        <v>#REF!</v>
      </c>
      <c r="BE86" s="537" t="e">
        <f>#REF!-#REF!</f>
        <v>#REF!</v>
      </c>
      <c r="BF86" s="491">
        <v>0</v>
      </c>
      <c r="BG86" s="537" t="e">
        <f t="shared" si="75"/>
        <v>#REF!</v>
      </c>
      <c r="BH86" s="529">
        <v>0</v>
      </c>
      <c r="BI86" s="555">
        <v>0</v>
      </c>
      <c r="BJ86" s="555">
        <v>0</v>
      </c>
      <c r="BK86" s="552">
        <v>86.53223400000002</v>
      </c>
      <c r="BL86" s="555">
        <v>0</v>
      </c>
    </row>
    <row r="87" spans="1:64" s="61" customFormat="1" ht="18.75" customHeight="1">
      <c r="A87" s="59">
        <v>8</v>
      </c>
      <c r="B87" s="63" t="s">
        <v>106</v>
      </c>
      <c r="C87" s="64"/>
      <c r="D87" s="157">
        <v>611.4783730000001</v>
      </c>
      <c r="E87" s="116">
        <v>1633.2630900000001</v>
      </c>
      <c r="F87" s="201">
        <v>6314.537742999999</v>
      </c>
      <c r="G87" s="182"/>
      <c r="H87" s="157">
        <v>610.26303</v>
      </c>
      <c r="I87" s="115">
        <v>6324.963186999999</v>
      </c>
      <c r="J87" s="159" t="e">
        <f>#REF!-#REF!</f>
        <v>#REF!</v>
      </c>
      <c r="K87" s="116" t="e">
        <f>#REF!/#REF!*100-100</f>
        <v>#REF!</v>
      </c>
      <c r="L87" s="117" t="e">
        <f>#REF!+#REF!</f>
        <v>#REF!</v>
      </c>
      <c r="M87" s="183" t="e">
        <f>#REF!-#REF!</f>
        <v>#REF!</v>
      </c>
      <c r="N87" s="117" t="e">
        <f>#REF!/#REF!*100-100</f>
        <v>#REF!</v>
      </c>
      <c r="O87" s="117" t="e">
        <f>F87-L87</f>
        <v>#REF!</v>
      </c>
      <c r="P87" s="117" t="e">
        <f>F87/L87*100-100</f>
        <v>#REF!</v>
      </c>
      <c r="Q87" s="183" t="e">
        <f>#REF!-#REF!</f>
        <v>#REF!</v>
      </c>
      <c r="R87" s="116" t="e">
        <f>#REF!/#REF!*100-100</f>
        <v>#REF!</v>
      </c>
      <c r="S87" s="183" t="e">
        <f>#REF!-#REF!</f>
        <v>#REF!</v>
      </c>
      <c r="T87" s="183" t="e">
        <f>#REF!/#REF!*100-100</f>
        <v>#REF!</v>
      </c>
      <c r="U87" s="116" t="e">
        <f>U88+U89+U91+U92+U93+U94+U96+U97+U90</f>
        <v>#REF!</v>
      </c>
      <c r="V87" s="117" t="e">
        <f>#REF!-#REF!</f>
        <v>#REF!</v>
      </c>
      <c r="W87" s="117" t="e">
        <f>#REF!/#REF!*100-100</f>
        <v>#REF!</v>
      </c>
      <c r="X87" s="117" t="e">
        <f t="shared" si="71"/>
        <v>#REF!</v>
      </c>
      <c r="Y87" s="117" t="e">
        <f>F87/U87*100-100</f>
        <v>#REF!</v>
      </c>
      <c r="Z87" s="114" t="e">
        <f>#REF!+U87</f>
        <v>#REF!</v>
      </c>
      <c r="AA87" s="114" t="e">
        <f>#REF!-#REF!</f>
        <v>#REF!</v>
      </c>
      <c r="AB87" s="114" t="e">
        <f>#REF!/#REF!*100-100</f>
        <v>#REF!</v>
      </c>
      <c r="AC87" s="114" t="e">
        <f t="shared" si="72"/>
        <v>#REF!</v>
      </c>
      <c r="AD87" s="114" t="e">
        <f>F87/Z87*100-100</f>
        <v>#REF!</v>
      </c>
      <c r="AE87" s="115" t="e">
        <f>#REF!+Z87</f>
        <v>#REF!</v>
      </c>
      <c r="AF87" s="243" t="e">
        <f>#REF!-#REF!</f>
        <v>#REF!</v>
      </c>
      <c r="AG87" s="252" t="e">
        <f>#REF!/#REF!*100-100</f>
        <v>#REF!</v>
      </c>
      <c r="AH87" s="245" t="e">
        <f t="shared" si="73"/>
        <v>#REF!</v>
      </c>
      <c r="AI87" s="261" t="e">
        <f>F87/AE87*100-100</f>
        <v>#REF!</v>
      </c>
      <c r="AJ87" s="115" t="e">
        <f>#REF!+AE87</f>
        <v>#REF!</v>
      </c>
      <c r="AK87" s="252" t="e">
        <f>#REF!-#REF!</f>
        <v>#REF!</v>
      </c>
      <c r="AL87" s="115" t="e">
        <f>#REF!/#REF!*100-100</f>
        <v>#REF!</v>
      </c>
      <c r="AM87" s="252" t="e">
        <f t="shared" si="68"/>
        <v>#REF!</v>
      </c>
      <c r="AN87" s="289" t="e">
        <f>F87/AJ87*100-100</f>
        <v>#REF!</v>
      </c>
      <c r="AO87" s="346" t="e">
        <f>#REF!+AJ87</f>
        <v>#REF!</v>
      </c>
      <c r="AP87" s="392" t="e">
        <f>#REF!-#REF!</f>
        <v>#REF!</v>
      </c>
      <c r="AQ87" s="295" t="e">
        <f>#REF!/#REF!*100-100</f>
        <v>#REF!</v>
      </c>
      <c r="AR87" s="295" t="e">
        <f t="shared" si="69"/>
        <v>#REF!</v>
      </c>
      <c r="AS87" s="296" t="e">
        <f>F87/AO87*100-100</f>
        <v>#REF!</v>
      </c>
      <c r="AT87" s="346" t="e">
        <f>AO87+#REF!</f>
        <v>#REF!</v>
      </c>
      <c r="AU87" s="343" t="e">
        <f>#REF!-#REF!</f>
        <v>#REF!</v>
      </c>
      <c r="AV87" s="356" t="e">
        <f>#REF!/#REF!*100-100</f>
        <v>#REF!</v>
      </c>
      <c r="AW87" s="339" t="e">
        <f t="shared" si="70"/>
        <v>#REF!</v>
      </c>
      <c r="AX87" s="364" t="e">
        <f>F87/AT87*100-100</f>
        <v>#REF!</v>
      </c>
      <c r="AY87" s="346" t="e">
        <f>#REF!+AT87</f>
        <v>#REF!</v>
      </c>
      <c r="AZ87" s="366" t="e">
        <f>#REF!-#REF!</f>
        <v>#REF!</v>
      </c>
      <c r="BA87" s="295" t="e">
        <f>#REF!/#REF!*100-100</f>
        <v>#REF!</v>
      </c>
      <c r="BB87" s="351" t="e">
        <f t="shared" si="74"/>
        <v>#REF!</v>
      </c>
      <c r="BC87" s="296" t="e">
        <f>F87/AY87*100-100</f>
        <v>#REF!</v>
      </c>
      <c r="BD87" s="468" t="e">
        <f>#REF!+AY87</f>
        <v>#REF!</v>
      </c>
      <c r="BE87" s="494" t="e">
        <f>#REF!-#REF!</f>
        <v>#REF!</v>
      </c>
      <c r="BF87" s="488" t="e">
        <f>#REF!/#REF!*100-100</f>
        <v>#REF!</v>
      </c>
      <c r="BG87" s="494" t="e">
        <f t="shared" si="75"/>
        <v>#REF!</v>
      </c>
      <c r="BH87" s="526" t="e">
        <f>F87/BD87*100-100</f>
        <v>#REF!</v>
      </c>
      <c r="BI87" s="550">
        <v>1.215343000000189</v>
      </c>
      <c r="BJ87" s="551">
        <v>0.19915068425497395</v>
      </c>
      <c r="BK87" s="550">
        <v>-10.425444000000425</v>
      </c>
      <c r="BL87" s="551">
        <v>-0.16483011350055676</v>
      </c>
    </row>
    <row r="88" spans="1:64" ht="20.25" customHeight="1">
      <c r="A88" s="48"/>
      <c r="B88" s="210" t="s">
        <v>75</v>
      </c>
      <c r="C88" s="26" t="s">
        <v>14</v>
      </c>
      <c r="D88" s="177">
        <v>263.255357</v>
      </c>
      <c r="E88" s="98">
        <v>571.673104</v>
      </c>
      <c r="F88" s="105">
        <v>2571.098069</v>
      </c>
      <c r="G88" s="168"/>
      <c r="H88" s="153">
        <v>262.653801</v>
      </c>
      <c r="I88" s="105">
        <v>2265.638965</v>
      </c>
      <c r="J88" s="151" t="e">
        <f>#REF!-#REF!</f>
        <v>#REF!</v>
      </c>
      <c r="K88" s="106" t="e">
        <f>#REF!/#REF!*100-100</f>
        <v>#REF!</v>
      </c>
      <c r="L88" s="106" t="e">
        <f>#REF!+#REF!</f>
        <v>#REF!</v>
      </c>
      <c r="M88" s="394" t="e">
        <f>#REF!-#REF!</f>
        <v>#REF!</v>
      </c>
      <c r="N88" s="106" t="e">
        <f>#REF!/#REF!*100-100</f>
        <v>#REF!</v>
      </c>
      <c r="O88" s="106" t="e">
        <f>F88-L88</f>
        <v>#REF!</v>
      </c>
      <c r="P88" s="106" t="e">
        <f>F88/L88*100-100</f>
        <v>#REF!</v>
      </c>
      <c r="Q88" s="395" t="e">
        <f>#REF!-#REF!</f>
        <v>#REF!</v>
      </c>
      <c r="R88" s="396" t="e">
        <f>#REF!/#REF!*100-100</f>
        <v>#REF!</v>
      </c>
      <c r="S88" s="395" t="e">
        <f>#REF!-#REF!</f>
        <v>#REF!</v>
      </c>
      <c r="T88" s="396" t="e">
        <f>#REF!/#REF!*100-100</f>
        <v>#REF!</v>
      </c>
      <c r="U88" s="396" t="e">
        <f>#REF!+#REF!</f>
        <v>#REF!</v>
      </c>
      <c r="V88" s="396" t="e">
        <f>#REF!-#REF!</f>
        <v>#REF!</v>
      </c>
      <c r="W88" s="396" t="e">
        <f>#REF!-#REF!/100-100</f>
        <v>#REF!</v>
      </c>
      <c r="X88" s="396" t="e">
        <f t="shared" si="71"/>
        <v>#REF!</v>
      </c>
      <c r="Y88" s="396" t="e">
        <f>F88/U88*100-100</f>
        <v>#REF!</v>
      </c>
      <c r="Z88" s="106" t="e">
        <f>#REF!+U88</f>
        <v>#REF!</v>
      </c>
      <c r="AA88" s="106" t="e">
        <f>#REF!-#REF!</f>
        <v>#REF!</v>
      </c>
      <c r="AB88" s="106" t="e">
        <f>#REF!/#REF!*100-100</f>
        <v>#REF!</v>
      </c>
      <c r="AC88" s="106" t="e">
        <f t="shared" si="72"/>
        <v>#REF!</v>
      </c>
      <c r="AD88" s="106" t="e">
        <f>F88/Z88*100-100</f>
        <v>#REF!</v>
      </c>
      <c r="AE88" s="105" t="e">
        <f>#REF!+Z88</f>
        <v>#REF!</v>
      </c>
      <c r="AF88" s="297" t="e">
        <f>#REF!-#REF!</f>
        <v>#REF!</v>
      </c>
      <c r="AG88" s="298" t="e">
        <f>#REF!/#REF!*100-100</f>
        <v>#REF!</v>
      </c>
      <c r="AH88" s="299" t="e">
        <f t="shared" si="73"/>
        <v>#REF!</v>
      </c>
      <c r="AI88" s="300" t="e">
        <f>F88/AE88*100-100</f>
        <v>#REF!</v>
      </c>
      <c r="AJ88" s="322" t="e">
        <f>#REF!+AE88</f>
        <v>#REF!</v>
      </c>
      <c r="AK88" s="302" t="e">
        <f>#REF!-#REF!</f>
        <v>#REF!</v>
      </c>
      <c r="AL88" s="303" t="e">
        <f>#REF!/#REF!*100-100</f>
        <v>#REF!</v>
      </c>
      <c r="AM88" s="304" t="e">
        <f t="shared" si="68"/>
        <v>#REF!</v>
      </c>
      <c r="AN88" s="305" t="e">
        <f>F88/AJ88*100-100</f>
        <v>#REF!</v>
      </c>
      <c r="AO88" s="373" t="e">
        <f>#REF!+AJ88</f>
        <v>#REF!</v>
      </c>
      <c r="AP88" s="399" t="e">
        <f>#REF!-#REF!</f>
        <v>#REF!</v>
      </c>
      <c r="AQ88" s="400" t="e">
        <f>#REF!/#REF!*100-100</f>
        <v>#REF!</v>
      </c>
      <c r="AR88" s="400" t="e">
        <f t="shared" si="69"/>
        <v>#REF!</v>
      </c>
      <c r="AS88" s="401" t="e">
        <f>F88/AO88*100-100</f>
        <v>#REF!</v>
      </c>
      <c r="AT88" s="347" t="e">
        <f>AO88+#REF!</f>
        <v>#REF!</v>
      </c>
      <c r="AU88" s="344" t="e">
        <f>#REF!-#REF!</f>
        <v>#REF!</v>
      </c>
      <c r="AV88" s="355" t="e">
        <f>#REF!/#REF!*100-100</f>
        <v>#REF!</v>
      </c>
      <c r="AW88" s="340" t="e">
        <f t="shared" si="70"/>
        <v>#REF!</v>
      </c>
      <c r="AX88" s="363" t="e">
        <f>F88/AT88*100-100</f>
        <v>#REF!</v>
      </c>
      <c r="AY88" s="373" t="e">
        <f>#REF!+AT88</f>
        <v>#REF!</v>
      </c>
      <c r="AZ88" s="299" t="e">
        <f>#REF!-#REF!</f>
        <v>#REF!</v>
      </c>
      <c r="BA88" s="403">
        <v>0</v>
      </c>
      <c r="BB88" s="459" t="e">
        <f t="shared" si="74"/>
        <v>#REF!</v>
      </c>
      <c r="BC88" s="401" t="e">
        <f>F88/AY88*100-100</f>
        <v>#REF!</v>
      </c>
      <c r="BD88" s="469" t="e">
        <f>#REF!+AY88</f>
        <v>#REF!</v>
      </c>
      <c r="BE88" s="495" t="e">
        <f>#REF!-#REF!</f>
        <v>#REF!</v>
      </c>
      <c r="BF88" s="489" t="e">
        <f>#REF!/#REF!*100-100</f>
        <v>#REF!</v>
      </c>
      <c r="BG88" s="495" t="e">
        <f t="shared" si="75"/>
        <v>#REF!</v>
      </c>
      <c r="BH88" s="527" t="e">
        <f>F88/BD88*100-100</f>
        <v>#REF!</v>
      </c>
      <c r="BI88" s="552">
        <v>0.6015560000000164</v>
      </c>
      <c r="BJ88" s="553">
        <v>0.229029999836186</v>
      </c>
      <c r="BK88" s="552">
        <v>305.459104</v>
      </c>
      <c r="BL88" s="553">
        <v>13.482249763478976</v>
      </c>
    </row>
    <row r="89" spans="1:64" ht="18.75" customHeight="1">
      <c r="A89" s="48"/>
      <c r="B89" s="210" t="s">
        <v>76</v>
      </c>
      <c r="C89" s="25" t="s">
        <v>15</v>
      </c>
      <c r="D89" s="177">
        <v>61.209192</v>
      </c>
      <c r="E89" s="98">
        <v>205.965672</v>
      </c>
      <c r="F89" s="105">
        <v>507.8547010000001</v>
      </c>
      <c r="G89" s="168"/>
      <c r="H89" s="153">
        <v>118.893097</v>
      </c>
      <c r="I89" s="105">
        <v>904.022833</v>
      </c>
      <c r="J89" s="513" t="e">
        <f>#REF!-#REF!</f>
        <v>#REF!</v>
      </c>
      <c r="K89" s="106" t="e">
        <f>#REF!/#REF!*100-100</f>
        <v>#REF!</v>
      </c>
      <c r="L89" s="106" t="e">
        <f>#REF!+#REF!</f>
        <v>#REF!</v>
      </c>
      <c r="M89" s="394" t="e">
        <f>#REF!-#REF!</f>
        <v>#REF!</v>
      </c>
      <c r="N89" s="106" t="e">
        <f>#REF!/#REF!*100-100</f>
        <v>#REF!</v>
      </c>
      <c r="O89" s="106" t="e">
        <f>F89-L89</f>
        <v>#REF!</v>
      </c>
      <c r="P89" s="106" t="e">
        <f>F89/L89*100-100</f>
        <v>#REF!</v>
      </c>
      <c r="Q89" s="395" t="e">
        <f>#REF!-#REF!</f>
        <v>#REF!</v>
      </c>
      <c r="R89" s="396" t="e">
        <f>#REF!/#REF!*100-100</f>
        <v>#REF!</v>
      </c>
      <c r="S89" s="395" t="e">
        <f>#REF!-#REF!</f>
        <v>#REF!</v>
      </c>
      <c r="T89" s="396" t="e">
        <f>#REF!/#REF!*100-100</f>
        <v>#REF!</v>
      </c>
      <c r="U89" s="396" t="e">
        <f>#REF!+#REF!</f>
        <v>#REF!</v>
      </c>
      <c r="V89" s="402" t="e">
        <f>#REF!-#REF!</f>
        <v>#REF!</v>
      </c>
      <c r="W89" s="396" t="e">
        <f>#REF!-#REF!/100-100</f>
        <v>#REF!</v>
      </c>
      <c r="X89" s="396" t="e">
        <f t="shared" si="71"/>
        <v>#REF!</v>
      </c>
      <c r="Y89" s="396" t="e">
        <f>F89/U89*100-100</f>
        <v>#REF!</v>
      </c>
      <c r="Z89" s="106" t="e">
        <f>#REF!+U89</f>
        <v>#REF!</v>
      </c>
      <c r="AA89" s="106" t="e">
        <f>#REF!-#REF!</f>
        <v>#REF!</v>
      </c>
      <c r="AB89" s="134">
        <v>0</v>
      </c>
      <c r="AC89" s="106" t="e">
        <f t="shared" si="72"/>
        <v>#REF!</v>
      </c>
      <c r="AD89" s="106" t="e">
        <f>F89/Z89*100-100</f>
        <v>#REF!</v>
      </c>
      <c r="AE89" s="105" t="e">
        <f>#REF!+Z89</f>
        <v>#REF!</v>
      </c>
      <c r="AF89" s="297" t="e">
        <f>#REF!-#REF!</f>
        <v>#REF!</v>
      </c>
      <c r="AG89" s="298" t="e">
        <f>#REF!/#REF!*100-100</f>
        <v>#REF!</v>
      </c>
      <c r="AH89" s="299" t="e">
        <f t="shared" si="73"/>
        <v>#REF!</v>
      </c>
      <c r="AI89" s="300" t="e">
        <f>F89/AE89*100-100</f>
        <v>#REF!</v>
      </c>
      <c r="AJ89" s="322" t="e">
        <f>#REF!+AE89</f>
        <v>#REF!</v>
      </c>
      <c r="AK89" s="302" t="e">
        <f>#REF!-#REF!</f>
        <v>#REF!</v>
      </c>
      <c r="AL89" s="303" t="e">
        <f>#REF!/#REF!*100-100</f>
        <v>#REF!</v>
      </c>
      <c r="AM89" s="304" t="e">
        <f t="shared" si="68"/>
        <v>#REF!</v>
      </c>
      <c r="AN89" s="305" t="e">
        <f>F89/AJ89*100-100</f>
        <v>#REF!</v>
      </c>
      <c r="AO89" s="373" t="e">
        <f>#REF!+AJ89</f>
        <v>#REF!</v>
      </c>
      <c r="AP89" s="399" t="e">
        <f>#REF!-#REF!</f>
        <v>#REF!</v>
      </c>
      <c r="AQ89" s="400" t="e">
        <f>#REF!/#REF!*100-100</f>
        <v>#REF!</v>
      </c>
      <c r="AR89" s="400" t="e">
        <f t="shared" si="69"/>
        <v>#REF!</v>
      </c>
      <c r="AS89" s="401" t="e">
        <f>F89/AO89*100-100</f>
        <v>#REF!</v>
      </c>
      <c r="AT89" s="347" t="e">
        <f>AO89+#REF!</f>
        <v>#REF!</v>
      </c>
      <c r="AU89" s="344" t="e">
        <f>#REF!-#REF!</f>
        <v>#REF!</v>
      </c>
      <c r="AV89" s="355" t="e">
        <f>#REF!/#REF!*100-100</f>
        <v>#REF!</v>
      </c>
      <c r="AW89" s="340" t="e">
        <f t="shared" si="70"/>
        <v>#REF!</v>
      </c>
      <c r="AX89" s="363" t="e">
        <f>F89/AT89*100-100</f>
        <v>#REF!</v>
      </c>
      <c r="AY89" s="373" t="e">
        <f>#REF!+AT89</f>
        <v>#REF!</v>
      </c>
      <c r="AZ89" s="299" t="e">
        <f>#REF!-#REF!</f>
        <v>#REF!</v>
      </c>
      <c r="BA89" s="400" t="e">
        <f>#REF!/#REF!*100-100</f>
        <v>#REF!</v>
      </c>
      <c r="BB89" s="459" t="e">
        <f t="shared" si="74"/>
        <v>#REF!</v>
      </c>
      <c r="BC89" s="401" t="e">
        <f>F89/AY89*100-100</f>
        <v>#REF!</v>
      </c>
      <c r="BD89" s="469" t="e">
        <f>#REF!+AY89</f>
        <v>#REF!</v>
      </c>
      <c r="BE89" s="495" t="e">
        <f>#REF!-#REF!</f>
        <v>#REF!</v>
      </c>
      <c r="BF89" s="489" t="e">
        <f>#REF!/#REF!*100-100</f>
        <v>#REF!</v>
      </c>
      <c r="BG89" s="495" t="e">
        <f t="shared" si="75"/>
        <v>#REF!</v>
      </c>
      <c r="BH89" s="527" t="e">
        <f>F89/BD89*100-100</f>
        <v>#REF!</v>
      </c>
      <c r="BI89" s="552">
        <v>-57.683904999999996</v>
      </c>
      <c r="BJ89" s="553">
        <v>-48.51745513871171</v>
      </c>
      <c r="BK89" s="552">
        <v>-396.1681319999999</v>
      </c>
      <c r="BL89" s="553">
        <v>-43.822801542004854</v>
      </c>
    </row>
    <row r="90" spans="1:64" ht="17.25" customHeight="1">
      <c r="A90" s="48"/>
      <c r="B90" s="210" t="s">
        <v>77</v>
      </c>
      <c r="C90" s="88" t="s">
        <v>108</v>
      </c>
      <c r="D90" s="176">
        <v>0</v>
      </c>
      <c r="E90" s="98">
        <v>64.348905</v>
      </c>
      <c r="F90" s="137">
        <v>215.152278</v>
      </c>
      <c r="G90" s="330"/>
      <c r="H90" s="123">
        <v>0</v>
      </c>
      <c r="I90" s="105">
        <v>405.520495</v>
      </c>
      <c r="J90" s="513" t="e">
        <f>#REF!-#REF!</f>
        <v>#REF!</v>
      </c>
      <c r="K90" s="106" t="e">
        <f>#REF!/#REF!*100-100</f>
        <v>#REF!</v>
      </c>
      <c r="L90" s="106" t="e">
        <f>#REF!+#REF!</f>
        <v>#REF!</v>
      </c>
      <c r="M90" s="430" t="e">
        <f>#REF!-#REF!</f>
        <v>#REF!</v>
      </c>
      <c r="N90" s="134">
        <v>0</v>
      </c>
      <c r="O90" s="106" t="e">
        <f>F90-L90</f>
        <v>#REF!</v>
      </c>
      <c r="P90" s="106" t="e">
        <f>F90/L90*100-100</f>
        <v>#REF!</v>
      </c>
      <c r="Q90" s="404" t="e">
        <f>#REF!-#REF!</f>
        <v>#REF!</v>
      </c>
      <c r="R90" s="405">
        <v>0</v>
      </c>
      <c r="S90" s="395" t="e">
        <f>#REF!-#REF!</f>
        <v>#REF!</v>
      </c>
      <c r="T90" s="396" t="e">
        <f>#REF!/#REF!*100-100</f>
        <v>#REF!</v>
      </c>
      <c r="U90" s="396" t="e">
        <f>#REF!+#REF!</f>
        <v>#REF!</v>
      </c>
      <c r="V90" s="402" t="e">
        <f>#REF!-#REF!</f>
        <v>#REF!</v>
      </c>
      <c r="W90" s="402">
        <v>0</v>
      </c>
      <c r="X90" s="396" t="e">
        <f t="shared" si="71"/>
        <v>#REF!</v>
      </c>
      <c r="Y90" s="396" t="e">
        <f>F90/U90*100-100</f>
        <v>#REF!</v>
      </c>
      <c r="Z90" s="106" t="e">
        <f>#REF!+U90</f>
        <v>#REF!</v>
      </c>
      <c r="AA90" s="106" t="e">
        <f>#REF!-#REF!</f>
        <v>#REF!</v>
      </c>
      <c r="AB90" s="134">
        <v>0</v>
      </c>
      <c r="AC90" s="106" t="e">
        <f t="shared" si="72"/>
        <v>#REF!</v>
      </c>
      <c r="AD90" s="106" t="e">
        <f>F90/Z90*100-100</f>
        <v>#REF!</v>
      </c>
      <c r="AE90" s="105" t="e">
        <f>#REF!+Z90</f>
        <v>#REF!</v>
      </c>
      <c r="AF90" s="297" t="e">
        <f>#REF!-#REF!</f>
        <v>#REF!</v>
      </c>
      <c r="AG90" s="298">
        <v>0</v>
      </c>
      <c r="AH90" s="299" t="e">
        <f t="shared" si="73"/>
        <v>#REF!</v>
      </c>
      <c r="AI90" s="300" t="e">
        <f>F90/AE90*100-100</f>
        <v>#REF!</v>
      </c>
      <c r="AJ90" s="322" t="e">
        <f>#REF!+AE90</f>
        <v>#REF!</v>
      </c>
      <c r="AK90" s="302" t="e">
        <f>#REF!-#REF!</f>
        <v>#REF!</v>
      </c>
      <c r="AL90" s="303">
        <v>0</v>
      </c>
      <c r="AM90" s="304" t="e">
        <f t="shared" si="68"/>
        <v>#REF!</v>
      </c>
      <c r="AN90" s="305" t="e">
        <f>F90/AJ90*100-100</f>
        <v>#REF!</v>
      </c>
      <c r="AO90" s="373" t="e">
        <f>#REF!+AJ90</f>
        <v>#REF!</v>
      </c>
      <c r="AP90" s="399" t="e">
        <f>#REF!-#REF!</f>
        <v>#REF!</v>
      </c>
      <c r="AQ90" s="437">
        <v>0</v>
      </c>
      <c r="AR90" s="400" t="e">
        <f t="shared" si="69"/>
        <v>#REF!</v>
      </c>
      <c r="AS90" s="401" t="e">
        <f>F90/AO90*100-100</f>
        <v>#REF!</v>
      </c>
      <c r="AT90" s="347" t="e">
        <f>AO90+#REF!</f>
        <v>#REF!</v>
      </c>
      <c r="AU90" s="344" t="e">
        <f>#REF!-#REF!</f>
        <v>#REF!</v>
      </c>
      <c r="AV90" s="358">
        <v>0</v>
      </c>
      <c r="AW90" s="340" t="e">
        <f t="shared" si="70"/>
        <v>#REF!</v>
      </c>
      <c r="AX90" s="363" t="e">
        <f>F90/AT90*100-100</f>
        <v>#REF!</v>
      </c>
      <c r="AY90" s="373" t="e">
        <f>#REF!+AT90</f>
        <v>#REF!</v>
      </c>
      <c r="AZ90" s="299" t="e">
        <f>#REF!-#REF!</f>
        <v>#REF!</v>
      </c>
      <c r="BA90" s="400" t="e">
        <f>#REF!/#REF!*100-100</f>
        <v>#REF!</v>
      </c>
      <c r="BB90" s="459" t="e">
        <f t="shared" si="74"/>
        <v>#REF!</v>
      </c>
      <c r="BC90" s="401" t="e">
        <f>F90/AY90*100-100</f>
        <v>#REF!</v>
      </c>
      <c r="BD90" s="469" t="e">
        <f>#REF!+AY90</f>
        <v>#REF!</v>
      </c>
      <c r="BE90" s="495" t="e">
        <f>#REF!-#REF!</f>
        <v>#REF!</v>
      </c>
      <c r="BF90" s="489" t="e">
        <f>#REF!/#REF!*100-100</f>
        <v>#REF!</v>
      </c>
      <c r="BG90" s="495" t="e">
        <f t="shared" si="75"/>
        <v>#REF!</v>
      </c>
      <c r="BH90" s="527" t="e">
        <f>F90/BD90*100-100</f>
        <v>#REF!</v>
      </c>
      <c r="BI90" s="552">
        <v>0</v>
      </c>
      <c r="BJ90" s="555">
        <v>0</v>
      </c>
      <c r="BK90" s="552">
        <v>-190.368217</v>
      </c>
      <c r="BL90" s="553">
        <v>-46.94416665673088</v>
      </c>
    </row>
    <row r="91" spans="1:64" ht="18.75" customHeight="1" hidden="1">
      <c r="A91" s="48"/>
      <c r="B91" s="274" t="s">
        <v>78</v>
      </c>
      <c r="C91" s="25" t="s">
        <v>16</v>
      </c>
      <c r="D91" s="123">
        <v>0</v>
      </c>
      <c r="E91" s="122">
        <v>0</v>
      </c>
      <c r="F91" s="120">
        <v>0</v>
      </c>
      <c r="G91" s="124">
        <v>0</v>
      </c>
      <c r="H91" s="123">
        <v>0</v>
      </c>
      <c r="I91" s="137">
        <v>0</v>
      </c>
      <c r="J91" s="175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402" t="e">
        <f>#REF!-#REF!</f>
        <v>#REF!</v>
      </c>
      <c r="R91" s="402">
        <v>0</v>
      </c>
      <c r="S91" s="402">
        <v>0</v>
      </c>
      <c r="T91" s="402">
        <v>0</v>
      </c>
      <c r="U91" s="402" t="e">
        <f>#REF!+#REF!</f>
        <v>#REF!</v>
      </c>
      <c r="V91" s="402" t="e">
        <f>#REF!-#REF!</f>
        <v>#REF!</v>
      </c>
      <c r="W91" s="402">
        <v>0</v>
      </c>
      <c r="X91" s="402" t="e">
        <f t="shared" si="71"/>
        <v>#REF!</v>
      </c>
      <c r="Y91" s="402">
        <v>0</v>
      </c>
      <c r="Z91" s="134" t="e">
        <f>#REF!+U91</f>
        <v>#REF!</v>
      </c>
      <c r="AA91" s="134" t="e">
        <f>#REF!-#REF!</f>
        <v>#REF!</v>
      </c>
      <c r="AB91" s="134">
        <v>0</v>
      </c>
      <c r="AC91" s="134" t="e">
        <f t="shared" si="72"/>
        <v>#REF!</v>
      </c>
      <c r="AD91" s="134">
        <v>0</v>
      </c>
      <c r="AE91" s="137" t="e">
        <f>#REF!+Z91</f>
        <v>#REF!</v>
      </c>
      <c r="AF91" s="535" t="e">
        <f>#REF!-#REF!</f>
        <v>#REF!</v>
      </c>
      <c r="AG91" s="137">
        <v>0</v>
      </c>
      <c r="AH91" s="406" t="e">
        <f t="shared" si="73"/>
        <v>#REF!</v>
      </c>
      <c r="AI91" s="365">
        <v>0</v>
      </c>
      <c r="AJ91" s="310" t="e">
        <f>#REF!+AE91</f>
        <v>#REF!</v>
      </c>
      <c r="AK91" s="311" t="e">
        <f>#REF!-#REF!</f>
        <v>#REF!</v>
      </c>
      <c r="AL91" s="312">
        <v>0</v>
      </c>
      <c r="AM91" s="312" t="e">
        <f t="shared" si="68"/>
        <v>#REF!</v>
      </c>
      <c r="AN91" s="313">
        <v>0</v>
      </c>
      <c r="AO91" s="310" t="e">
        <f>#REF!+AJ91</f>
        <v>#REF!</v>
      </c>
      <c r="AP91" s="406" t="e">
        <f>#REF!-#REF!</f>
        <v>#REF!</v>
      </c>
      <c r="AQ91" s="403">
        <v>0</v>
      </c>
      <c r="AR91" s="403" t="e">
        <f t="shared" si="69"/>
        <v>#REF!</v>
      </c>
      <c r="AS91" s="408">
        <v>0</v>
      </c>
      <c r="AT91" s="283" t="e">
        <f>AO91+#REF!</f>
        <v>#REF!</v>
      </c>
      <c r="AU91" s="536" t="e">
        <f>#REF!-#REF!</f>
        <v>#REF!</v>
      </c>
      <c r="AV91" s="358">
        <v>0</v>
      </c>
      <c r="AW91" s="358" t="e">
        <f t="shared" si="70"/>
        <v>#REF!</v>
      </c>
      <c r="AX91" s="365">
        <v>0</v>
      </c>
      <c r="AY91" s="310" t="e">
        <f>#REF!+AT91</f>
        <v>#REF!</v>
      </c>
      <c r="AZ91" s="406" t="e">
        <f>#REF!-#REF!</f>
        <v>#REF!</v>
      </c>
      <c r="BA91" s="403">
        <v>0</v>
      </c>
      <c r="BB91" s="403" t="e">
        <f t="shared" si="74"/>
        <v>#REF!</v>
      </c>
      <c r="BC91" s="408">
        <v>0</v>
      </c>
      <c r="BD91" s="537" t="e">
        <f>#REF!+AY91</f>
        <v>#REF!</v>
      </c>
      <c r="BE91" s="537" t="e">
        <f>#REF!-#REF!</f>
        <v>#REF!</v>
      </c>
      <c r="BF91" s="491">
        <v>0</v>
      </c>
      <c r="BG91" s="537" t="e">
        <f t="shared" si="75"/>
        <v>#REF!</v>
      </c>
      <c r="BH91" s="529">
        <v>0</v>
      </c>
      <c r="BI91" s="555">
        <v>0</v>
      </c>
      <c r="BJ91" s="555">
        <v>0</v>
      </c>
      <c r="BK91" s="554">
        <v>0</v>
      </c>
      <c r="BL91" s="554">
        <v>0</v>
      </c>
    </row>
    <row r="92" spans="1:64" ht="21" customHeight="1">
      <c r="A92" s="48"/>
      <c r="B92" s="274" t="s">
        <v>78</v>
      </c>
      <c r="C92" s="28" t="s">
        <v>17</v>
      </c>
      <c r="D92" s="509">
        <v>132.431178</v>
      </c>
      <c r="E92" s="98">
        <v>332.768315</v>
      </c>
      <c r="F92" s="105">
        <v>823.099688</v>
      </c>
      <c r="G92" s="168"/>
      <c r="H92" s="153">
        <v>79.881872</v>
      </c>
      <c r="I92" s="105">
        <v>740.667412</v>
      </c>
      <c r="J92" s="513" t="e">
        <f>#REF!-#REF!</f>
        <v>#REF!</v>
      </c>
      <c r="K92" s="106" t="e">
        <f>#REF!/#REF!*100-100</f>
        <v>#REF!</v>
      </c>
      <c r="L92" s="106" t="e">
        <f>#REF!+#REF!</f>
        <v>#REF!</v>
      </c>
      <c r="M92" s="394" t="e">
        <f>#REF!-#REF!</f>
        <v>#REF!</v>
      </c>
      <c r="N92" s="106" t="e">
        <f>#REF!/#REF!*100-100</f>
        <v>#REF!</v>
      </c>
      <c r="O92" s="106" t="e">
        <f>F92-L92</f>
        <v>#REF!</v>
      </c>
      <c r="P92" s="106" t="e">
        <f>F92/L92*100-100</f>
        <v>#REF!</v>
      </c>
      <c r="Q92" s="395" t="e">
        <f>#REF!-#REF!</f>
        <v>#REF!</v>
      </c>
      <c r="R92" s="396" t="e">
        <f>#REF!/#REF!*100-100</f>
        <v>#REF!</v>
      </c>
      <c r="S92" s="395" t="e">
        <f>#REF!-#REF!</f>
        <v>#REF!</v>
      </c>
      <c r="T92" s="396" t="e">
        <f>#REF!/#REF!*100-100</f>
        <v>#REF!</v>
      </c>
      <c r="U92" s="396" t="e">
        <f>#REF!+#REF!</f>
        <v>#REF!</v>
      </c>
      <c r="V92" s="396" t="e">
        <f>#REF!-#REF!</f>
        <v>#REF!</v>
      </c>
      <c r="W92" s="396" t="e">
        <f>#REF!/#REF!*100-100</f>
        <v>#REF!</v>
      </c>
      <c r="X92" s="396" t="e">
        <f t="shared" si="71"/>
        <v>#REF!</v>
      </c>
      <c r="Y92" s="396" t="e">
        <f>F92/U92*100-100</f>
        <v>#REF!</v>
      </c>
      <c r="Z92" s="106" t="e">
        <f>#REF!+U92</f>
        <v>#REF!</v>
      </c>
      <c r="AA92" s="106" t="e">
        <f>#REF!-#REF!</f>
        <v>#REF!</v>
      </c>
      <c r="AB92" s="106" t="e">
        <f>#REF!/#REF!*100-100</f>
        <v>#REF!</v>
      </c>
      <c r="AC92" s="106" t="e">
        <f t="shared" si="72"/>
        <v>#REF!</v>
      </c>
      <c r="AD92" s="106" t="e">
        <f>F92/Z92*100-100</f>
        <v>#REF!</v>
      </c>
      <c r="AE92" s="105" t="e">
        <f>#REF!+Z92</f>
        <v>#REF!</v>
      </c>
      <c r="AF92" s="297" t="e">
        <f>#REF!-#REF!</f>
        <v>#REF!</v>
      </c>
      <c r="AG92" s="298" t="e">
        <f>#REF!/#REF!*100-100</f>
        <v>#REF!</v>
      </c>
      <c r="AH92" s="299" t="e">
        <f t="shared" si="73"/>
        <v>#REF!</v>
      </c>
      <c r="AI92" s="300" t="e">
        <f>F92/AE92*100-100</f>
        <v>#REF!</v>
      </c>
      <c r="AJ92" s="322" t="e">
        <f>#REF!+AE92</f>
        <v>#REF!</v>
      </c>
      <c r="AK92" s="302" t="e">
        <f>#REF!-#REF!</f>
        <v>#REF!</v>
      </c>
      <c r="AL92" s="303" t="e">
        <f>#REF!/#REF!*100-100</f>
        <v>#REF!</v>
      </c>
      <c r="AM92" s="304" t="e">
        <f t="shared" si="68"/>
        <v>#REF!</v>
      </c>
      <c r="AN92" s="305" t="e">
        <f>F92/AJ92*100-100</f>
        <v>#REF!</v>
      </c>
      <c r="AO92" s="373" t="e">
        <f>#REF!+AJ92</f>
        <v>#REF!</v>
      </c>
      <c r="AP92" s="399" t="e">
        <f>#REF!-#REF!</f>
        <v>#REF!</v>
      </c>
      <c r="AQ92" s="400" t="e">
        <f>#REF!/#REF!*100-100</f>
        <v>#REF!</v>
      </c>
      <c r="AR92" s="400" t="e">
        <f t="shared" si="69"/>
        <v>#REF!</v>
      </c>
      <c r="AS92" s="401" t="e">
        <f>F92/AO92*100-100</f>
        <v>#REF!</v>
      </c>
      <c r="AT92" s="347" t="e">
        <f>AO92+#REF!</f>
        <v>#REF!</v>
      </c>
      <c r="AU92" s="344" t="e">
        <f>#REF!-#REF!</f>
        <v>#REF!</v>
      </c>
      <c r="AV92" s="355" t="e">
        <f>#REF!/#REF!*100-100</f>
        <v>#REF!</v>
      </c>
      <c r="AW92" s="340" t="e">
        <f t="shared" si="70"/>
        <v>#REF!</v>
      </c>
      <c r="AX92" s="363" t="e">
        <f>F92/AT92*100-100</f>
        <v>#REF!</v>
      </c>
      <c r="AY92" s="373" t="e">
        <f>#REF!+AT92</f>
        <v>#REF!</v>
      </c>
      <c r="AZ92" s="299" t="e">
        <f>#REF!-#REF!</f>
        <v>#REF!</v>
      </c>
      <c r="BA92" s="400" t="e">
        <f>#REF!/#REF!*100-100</f>
        <v>#REF!</v>
      </c>
      <c r="BB92" s="459" t="e">
        <f t="shared" si="74"/>
        <v>#REF!</v>
      </c>
      <c r="BC92" s="401" t="e">
        <f>F92/AY92*100-100</f>
        <v>#REF!</v>
      </c>
      <c r="BD92" s="469" t="e">
        <f>#REF!+AY92</f>
        <v>#REF!</v>
      </c>
      <c r="BE92" s="495" t="e">
        <f>#REF!-#REF!</f>
        <v>#REF!</v>
      </c>
      <c r="BF92" s="489" t="e">
        <f>#REF!/#REF!*100-100</f>
        <v>#REF!</v>
      </c>
      <c r="BG92" s="495" t="e">
        <f t="shared" si="75"/>
        <v>#REF!</v>
      </c>
      <c r="BH92" s="527" t="e">
        <f>F92/BD92*100-100</f>
        <v>#REF!</v>
      </c>
      <c r="BI92" s="552">
        <v>52.54930599999999</v>
      </c>
      <c r="BJ92" s="553">
        <v>65.7837688130293</v>
      </c>
      <c r="BK92" s="552">
        <v>82.432276</v>
      </c>
      <c r="BL92" s="553">
        <v>11.129459007439095</v>
      </c>
    </row>
    <row r="93" spans="1:64" ht="14.25" customHeight="1">
      <c r="A93" s="48"/>
      <c r="B93" s="274" t="s">
        <v>79</v>
      </c>
      <c r="C93" s="25" t="s">
        <v>3</v>
      </c>
      <c r="D93" s="177">
        <v>15.306504</v>
      </c>
      <c r="E93" s="98">
        <v>30.880934</v>
      </c>
      <c r="F93" s="105">
        <v>444.311094</v>
      </c>
      <c r="G93" s="168"/>
      <c r="H93" s="153">
        <v>21.360603</v>
      </c>
      <c r="I93" s="105">
        <v>465.32887100000005</v>
      </c>
      <c r="J93" s="513" t="e">
        <f>#REF!-#REF!</f>
        <v>#REF!</v>
      </c>
      <c r="K93" s="106" t="e">
        <f>#REF!/#REF!*100-100</f>
        <v>#REF!</v>
      </c>
      <c r="L93" s="106" t="e">
        <f>#REF!+#REF!</f>
        <v>#REF!</v>
      </c>
      <c r="M93" s="394" t="e">
        <f>#REF!-#REF!</f>
        <v>#REF!</v>
      </c>
      <c r="N93" s="106" t="e">
        <f>#REF!/#REF!*100-100</f>
        <v>#REF!</v>
      </c>
      <c r="O93" s="106" t="e">
        <f>F93-L93</f>
        <v>#REF!</v>
      </c>
      <c r="P93" s="106" t="e">
        <f>F93/L93*100-100</f>
        <v>#REF!</v>
      </c>
      <c r="Q93" s="395" t="e">
        <f>#REF!-#REF!</f>
        <v>#REF!</v>
      </c>
      <c r="R93" s="396" t="e">
        <f>#REF!/#REF!*100-100</f>
        <v>#REF!</v>
      </c>
      <c r="S93" s="395" t="e">
        <f>#REF!-#REF!</f>
        <v>#REF!</v>
      </c>
      <c r="T93" s="396" t="e">
        <f>#REF!/#REF!*100-100</f>
        <v>#REF!</v>
      </c>
      <c r="U93" s="396" t="e">
        <f>#REF!+#REF!</f>
        <v>#REF!</v>
      </c>
      <c r="V93" s="396" t="e">
        <f>#REF!-#REF!</f>
        <v>#REF!</v>
      </c>
      <c r="W93" s="396" t="e">
        <f>#REF!/#REF!*100-100</f>
        <v>#REF!</v>
      </c>
      <c r="X93" s="396" t="e">
        <f t="shared" si="71"/>
        <v>#REF!</v>
      </c>
      <c r="Y93" s="396" t="e">
        <f>F93/U93*100-100</f>
        <v>#REF!</v>
      </c>
      <c r="Z93" s="106" t="e">
        <f>#REF!+U93</f>
        <v>#REF!</v>
      </c>
      <c r="AA93" s="106" t="e">
        <f>#REF!-#REF!</f>
        <v>#REF!</v>
      </c>
      <c r="AB93" s="106" t="e">
        <f>#REF!/#REF!*100-100</f>
        <v>#REF!</v>
      </c>
      <c r="AC93" s="106" t="e">
        <f t="shared" si="72"/>
        <v>#REF!</v>
      </c>
      <c r="AD93" s="106" t="e">
        <f>F93/Z93*100-100</f>
        <v>#REF!</v>
      </c>
      <c r="AE93" s="105" t="e">
        <f>#REF!+Z93</f>
        <v>#REF!</v>
      </c>
      <c r="AF93" s="297" t="e">
        <f>#REF!-#REF!</f>
        <v>#REF!</v>
      </c>
      <c r="AG93" s="298" t="e">
        <f>#REF!/#REF!*100-100</f>
        <v>#REF!</v>
      </c>
      <c r="AH93" s="299" t="e">
        <f t="shared" si="73"/>
        <v>#REF!</v>
      </c>
      <c r="AI93" s="300" t="e">
        <f>F93/AE93*100-100</f>
        <v>#REF!</v>
      </c>
      <c r="AJ93" s="322" t="e">
        <f>#REF!+AE93</f>
        <v>#REF!</v>
      </c>
      <c r="AK93" s="302" t="e">
        <f>#REF!-#REF!</f>
        <v>#REF!</v>
      </c>
      <c r="AL93" s="303" t="e">
        <f>#REF!/#REF!*100-100</f>
        <v>#REF!</v>
      </c>
      <c r="AM93" s="304" t="e">
        <f t="shared" si="68"/>
        <v>#REF!</v>
      </c>
      <c r="AN93" s="305" t="e">
        <f>F93/AJ93*100-100</f>
        <v>#REF!</v>
      </c>
      <c r="AO93" s="373" t="e">
        <f>#REF!+AJ93</f>
        <v>#REF!</v>
      </c>
      <c r="AP93" s="399" t="e">
        <f>#REF!-#REF!</f>
        <v>#REF!</v>
      </c>
      <c r="AQ93" s="400" t="e">
        <f>#REF!/#REF!*100-100</f>
        <v>#REF!</v>
      </c>
      <c r="AR93" s="400" t="e">
        <f t="shared" si="69"/>
        <v>#REF!</v>
      </c>
      <c r="AS93" s="401" t="e">
        <f>F93/AO93*100-100</f>
        <v>#REF!</v>
      </c>
      <c r="AT93" s="347" t="e">
        <f>AO93+#REF!</f>
        <v>#REF!</v>
      </c>
      <c r="AU93" s="344" t="e">
        <f>#REF!-#REF!</f>
        <v>#REF!</v>
      </c>
      <c r="AV93" s="355" t="e">
        <f>#REF!/#REF!*100-100</f>
        <v>#REF!</v>
      </c>
      <c r="AW93" s="340" t="e">
        <f t="shared" si="70"/>
        <v>#REF!</v>
      </c>
      <c r="AX93" s="363" t="e">
        <f>F93/AT93*100-100</f>
        <v>#REF!</v>
      </c>
      <c r="AY93" s="373" t="e">
        <f>#REF!+AT93</f>
        <v>#REF!</v>
      </c>
      <c r="AZ93" s="299" t="e">
        <f>#REF!-#REF!</f>
        <v>#REF!</v>
      </c>
      <c r="BA93" s="400" t="e">
        <f>#REF!/#REF!*100-100</f>
        <v>#REF!</v>
      </c>
      <c r="BB93" s="459" t="e">
        <f t="shared" si="74"/>
        <v>#REF!</v>
      </c>
      <c r="BC93" s="401" t="e">
        <f>F93/AY93*100-100</f>
        <v>#REF!</v>
      </c>
      <c r="BD93" s="469" t="e">
        <f>#REF!+AY93</f>
        <v>#REF!</v>
      </c>
      <c r="BE93" s="495" t="e">
        <f>#REF!-#REF!</f>
        <v>#REF!</v>
      </c>
      <c r="BF93" s="489" t="e">
        <f>#REF!/#REF!*100-100</f>
        <v>#REF!</v>
      </c>
      <c r="BG93" s="495" t="e">
        <f t="shared" si="75"/>
        <v>#REF!</v>
      </c>
      <c r="BH93" s="527" t="e">
        <f>F93/BD93*100-100</f>
        <v>#REF!</v>
      </c>
      <c r="BI93" s="552">
        <v>-6.054099000000001</v>
      </c>
      <c r="BJ93" s="553">
        <v>-28.34235999798321</v>
      </c>
      <c r="BK93" s="552">
        <v>-21.017777000000024</v>
      </c>
      <c r="BL93" s="553">
        <v>-4.5167575686487</v>
      </c>
    </row>
    <row r="94" spans="1:64" ht="16.5" customHeight="1">
      <c r="A94" s="48"/>
      <c r="B94" s="274" t="s">
        <v>80</v>
      </c>
      <c r="C94" s="476" t="s">
        <v>144</v>
      </c>
      <c r="D94" s="176">
        <v>0</v>
      </c>
      <c r="E94" s="100">
        <v>0</v>
      </c>
      <c r="F94" s="105">
        <v>406.472755</v>
      </c>
      <c r="G94" s="168"/>
      <c r="H94" s="153">
        <v>78.89227</v>
      </c>
      <c r="I94" s="105">
        <v>844.312105</v>
      </c>
      <c r="J94" s="513" t="e">
        <f>#REF!-#REF!</f>
        <v>#REF!</v>
      </c>
      <c r="K94" s="106" t="e">
        <f>#REF!/#REF!*100-100</f>
        <v>#REF!</v>
      </c>
      <c r="L94" s="106" t="e">
        <f>#REF!+#REF!</f>
        <v>#REF!</v>
      </c>
      <c r="M94" s="394" t="e">
        <f>#REF!-#REF!</f>
        <v>#REF!</v>
      </c>
      <c r="N94" s="106" t="e">
        <f>#REF!/#REF!*100-100</f>
        <v>#REF!</v>
      </c>
      <c r="O94" s="106" t="e">
        <f>F94-L94</f>
        <v>#REF!</v>
      </c>
      <c r="P94" s="106" t="e">
        <f>F94/L94*100-100</f>
        <v>#REF!</v>
      </c>
      <c r="Q94" s="395" t="e">
        <f>#REF!-#REF!</f>
        <v>#REF!</v>
      </c>
      <c r="R94" s="396" t="e">
        <f>#REF!/#REF!*100-100</f>
        <v>#REF!</v>
      </c>
      <c r="S94" s="395" t="e">
        <f>#REF!-#REF!</f>
        <v>#REF!</v>
      </c>
      <c r="T94" s="396" t="e">
        <f>#REF!/#REF!*100-100</f>
        <v>#REF!</v>
      </c>
      <c r="U94" s="396" t="e">
        <f>#REF!+#REF!</f>
        <v>#REF!</v>
      </c>
      <c r="V94" s="396" t="e">
        <f>#REF!-#REF!</f>
        <v>#REF!</v>
      </c>
      <c r="W94" s="396" t="e">
        <f>#REF!/#REF!*100-100</f>
        <v>#REF!</v>
      </c>
      <c r="X94" s="396" t="e">
        <f t="shared" si="71"/>
        <v>#REF!</v>
      </c>
      <c r="Y94" s="396" t="e">
        <f>F94/U94*100-100</f>
        <v>#REF!</v>
      </c>
      <c r="Z94" s="106" t="e">
        <f>#REF!+U94</f>
        <v>#REF!</v>
      </c>
      <c r="AA94" s="106" t="e">
        <f>#REF!-#REF!</f>
        <v>#REF!</v>
      </c>
      <c r="AB94" s="106" t="e">
        <f>#REF!/#REF!*100-100</f>
        <v>#REF!</v>
      </c>
      <c r="AC94" s="106" t="e">
        <f t="shared" si="72"/>
        <v>#REF!</v>
      </c>
      <c r="AD94" s="106" t="e">
        <f>F94/Z94*100-100</f>
        <v>#REF!</v>
      </c>
      <c r="AE94" s="105" t="e">
        <f>#REF!+Z94</f>
        <v>#REF!</v>
      </c>
      <c r="AF94" s="297" t="e">
        <f>#REF!-#REF!</f>
        <v>#REF!</v>
      </c>
      <c r="AG94" s="298" t="e">
        <f>#REF!/#REF!*100-100</f>
        <v>#REF!</v>
      </c>
      <c r="AH94" s="299" t="e">
        <f t="shared" si="73"/>
        <v>#REF!</v>
      </c>
      <c r="AI94" s="300" t="e">
        <f>F94/AE94*100-100</f>
        <v>#REF!</v>
      </c>
      <c r="AJ94" s="322" t="e">
        <f>#REF!+AE94</f>
        <v>#REF!</v>
      </c>
      <c r="AK94" s="302" t="e">
        <f>#REF!-#REF!</f>
        <v>#REF!</v>
      </c>
      <c r="AL94" s="303" t="e">
        <f>#REF!/#REF!*100-100</f>
        <v>#REF!</v>
      </c>
      <c r="AM94" s="304" t="e">
        <f t="shared" si="68"/>
        <v>#REF!</v>
      </c>
      <c r="AN94" s="305" t="e">
        <f>F94/AJ94*100-100</f>
        <v>#REF!</v>
      </c>
      <c r="AO94" s="373" t="e">
        <f>#REF!+AJ94</f>
        <v>#REF!</v>
      </c>
      <c r="AP94" s="399" t="e">
        <f>#REF!-#REF!</f>
        <v>#REF!</v>
      </c>
      <c r="AQ94" s="400" t="e">
        <f>#REF!/#REF!*100-100</f>
        <v>#REF!</v>
      </c>
      <c r="AR94" s="400" t="e">
        <f t="shared" si="69"/>
        <v>#REF!</v>
      </c>
      <c r="AS94" s="401" t="e">
        <f>F94/AO94*100-100</f>
        <v>#REF!</v>
      </c>
      <c r="AT94" s="347" t="e">
        <f>AO94+#REF!</f>
        <v>#REF!</v>
      </c>
      <c r="AU94" s="344" t="e">
        <f>#REF!-#REF!</f>
        <v>#REF!</v>
      </c>
      <c r="AV94" s="355" t="e">
        <f>#REF!/#REF!*100-100</f>
        <v>#REF!</v>
      </c>
      <c r="AW94" s="340" t="e">
        <f t="shared" si="70"/>
        <v>#REF!</v>
      </c>
      <c r="AX94" s="363" t="e">
        <f>F94/AT94*100-100</f>
        <v>#REF!</v>
      </c>
      <c r="AY94" s="373" t="e">
        <f>#REF!+AT94</f>
        <v>#REF!</v>
      </c>
      <c r="AZ94" s="299" t="e">
        <f>#REF!-#REF!</f>
        <v>#REF!</v>
      </c>
      <c r="BA94" s="400" t="e">
        <f>#REF!/#REF!*100-100</f>
        <v>#REF!</v>
      </c>
      <c r="BB94" s="459" t="e">
        <f t="shared" si="74"/>
        <v>#REF!</v>
      </c>
      <c r="BC94" s="401" t="e">
        <f>F94/AY94*100-100</f>
        <v>#REF!</v>
      </c>
      <c r="BD94" s="469" t="e">
        <f>#REF!+AY94</f>
        <v>#REF!</v>
      </c>
      <c r="BE94" s="495" t="e">
        <f>#REF!-#REF!</f>
        <v>#REF!</v>
      </c>
      <c r="BF94" s="489" t="e">
        <f>#REF!/#REF!*100-100</f>
        <v>#REF!</v>
      </c>
      <c r="BG94" s="495" t="e">
        <f t="shared" si="75"/>
        <v>#REF!</v>
      </c>
      <c r="BH94" s="527" t="e">
        <f>F94/BD94*100-100</f>
        <v>#REF!</v>
      </c>
      <c r="BI94" s="552">
        <v>-78.89227</v>
      </c>
      <c r="BJ94" s="553">
        <v>-100</v>
      </c>
      <c r="BK94" s="552">
        <v>-437.83934999999997</v>
      </c>
      <c r="BL94" s="553">
        <v>-51.85752370564437</v>
      </c>
    </row>
    <row r="95" spans="1:64" ht="16.5" customHeight="1">
      <c r="A95" s="48"/>
      <c r="B95" s="502" t="s">
        <v>81</v>
      </c>
      <c r="C95" s="272" t="s">
        <v>148</v>
      </c>
      <c r="D95" s="177">
        <v>92.461883</v>
      </c>
      <c r="E95" s="98">
        <v>264.810759</v>
      </c>
      <c r="F95" s="105">
        <v>503.093725</v>
      </c>
      <c r="G95" s="181"/>
      <c r="H95" s="123">
        <v>0</v>
      </c>
      <c r="I95" s="315">
        <v>0</v>
      </c>
      <c r="J95" s="515"/>
      <c r="K95" s="314"/>
      <c r="L95" s="314"/>
      <c r="M95" s="104"/>
      <c r="N95" s="314"/>
      <c r="O95" s="314"/>
      <c r="P95" s="314"/>
      <c r="Q95" s="407"/>
      <c r="R95" s="407"/>
      <c r="S95" s="407"/>
      <c r="T95" s="407"/>
      <c r="U95" s="407"/>
      <c r="V95" s="407"/>
      <c r="W95" s="407"/>
      <c r="X95" s="407"/>
      <c r="Y95" s="407"/>
      <c r="Z95" s="314"/>
      <c r="AA95" s="314"/>
      <c r="AB95" s="314"/>
      <c r="AC95" s="314"/>
      <c r="AD95" s="314"/>
      <c r="AE95" s="315"/>
      <c r="AF95" s="316"/>
      <c r="AG95" s="315"/>
      <c r="AH95" s="317"/>
      <c r="AI95" s="318"/>
      <c r="AJ95" s="319">
        <v>0</v>
      </c>
      <c r="AK95" s="302" t="e">
        <f>#REF!-#REF!</f>
        <v>#REF!</v>
      </c>
      <c r="AL95" s="312">
        <v>0</v>
      </c>
      <c r="AM95" s="304">
        <f t="shared" si="68"/>
        <v>503.093725</v>
      </c>
      <c r="AN95" s="320">
        <v>0</v>
      </c>
      <c r="AO95" s="373" t="e">
        <f>#REF!+AJ95</f>
        <v>#REF!</v>
      </c>
      <c r="AP95" s="399" t="e">
        <f>#REF!-#REF!</f>
        <v>#REF!</v>
      </c>
      <c r="AQ95" s="403">
        <v>0</v>
      </c>
      <c r="AR95" s="400" t="e">
        <f t="shared" si="69"/>
        <v>#REF!</v>
      </c>
      <c r="AS95" s="408">
        <v>0</v>
      </c>
      <c r="AT95" s="280" t="e">
        <f>AO95+#REF!</f>
        <v>#REF!</v>
      </c>
      <c r="AU95" s="344" t="e">
        <f>#REF!-#REF!</f>
        <v>#REF!</v>
      </c>
      <c r="AV95" s="358">
        <v>0</v>
      </c>
      <c r="AW95" s="340" t="e">
        <f t="shared" si="70"/>
        <v>#REF!</v>
      </c>
      <c r="AX95" s="365">
        <v>0</v>
      </c>
      <c r="AY95" s="319" t="e">
        <f>#REF!+AT95</f>
        <v>#REF!</v>
      </c>
      <c r="AZ95" s="299" t="e">
        <f>#REF!-#REF!</f>
        <v>#REF!</v>
      </c>
      <c r="BA95" s="403">
        <v>0</v>
      </c>
      <c r="BB95" s="459" t="e">
        <f t="shared" si="74"/>
        <v>#REF!</v>
      </c>
      <c r="BC95" s="408">
        <v>0</v>
      </c>
      <c r="BD95" s="484" t="e">
        <f>#REF!+AY95</f>
        <v>#REF!</v>
      </c>
      <c r="BE95" s="495" t="e">
        <f>#REF!-#REF!</f>
        <v>#REF!</v>
      </c>
      <c r="BF95" s="491">
        <v>0</v>
      </c>
      <c r="BG95" s="495" t="e">
        <f t="shared" si="75"/>
        <v>#REF!</v>
      </c>
      <c r="BH95" s="529">
        <v>0</v>
      </c>
      <c r="BI95" s="552">
        <v>92.461883</v>
      </c>
      <c r="BJ95" s="555">
        <v>0</v>
      </c>
      <c r="BK95" s="552">
        <v>503.093725</v>
      </c>
      <c r="BL95" s="555">
        <v>0</v>
      </c>
    </row>
    <row r="96" spans="1:64" ht="17.25" customHeight="1">
      <c r="A96" s="48"/>
      <c r="B96" s="281" t="s">
        <v>82</v>
      </c>
      <c r="C96" s="503" t="s">
        <v>159</v>
      </c>
      <c r="D96" s="176">
        <v>0</v>
      </c>
      <c r="E96" s="98">
        <v>0</v>
      </c>
      <c r="F96" s="105">
        <v>66.45868</v>
      </c>
      <c r="G96" s="181"/>
      <c r="H96" s="153">
        <v>5.010276</v>
      </c>
      <c r="I96" s="105">
        <v>68.111745</v>
      </c>
      <c r="J96" s="151" t="e">
        <f>#REF!-#REF!</f>
        <v>#REF!</v>
      </c>
      <c r="K96" s="112" t="e">
        <f>#REF!/#REF!*100-100</f>
        <v>#REF!</v>
      </c>
      <c r="L96" s="106" t="e">
        <f>#REF!+#REF!</f>
        <v>#REF!</v>
      </c>
      <c r="M96" s="394" t="e">
        <f>#REF!-#REF!</f>
        <v>#REF!</v>
      </c>
      <c r="N96" s="106" t="e">
        <f>#REF!/#REF!*100-100</f>
        <v>#REF!</v>
      </c>
      <c r="O96" s="106" t="e">
        <f>F96-L96</f>
        <v>#REF!</v>
      </c>
      <c r="P96" s="106" t="e">
        <f>F96/L96*100-100</f>
        <v>#REF!</v>
      </c>
      <c r="Q96" s="395" t="e">
        <f>#REF!-#REF!</f>
        <v>#REF!</v>
      </c>
      <c r="R96" s="396" t="e">
        <f>#REF!/#REF!*100-100</f>
        <v>#REF!</v>
      </c>
      <c r="S96" s="395" t="e">
        <f>#REF!-#REF!</f>
        <v>#REF!</v>
      </c>
      <c r="T96" s="396" t="e">
        <f>#REF!/#REF!*100-100</f>
        <v>#REF!</v>
      </c>
      <c r="U96" s="396" t="e">
        <f>#REF!+#REF!</f>
        <v>#REF!</v>
      </c>
      <c r="V96" s="396" t="e">
        <f>#REF!-#REF!</f>
        <v>#REF!</v>
      </c>
      <c r="W96" s="396" t="e">
        <f>#REF!/#REF!*100-100</f>
        <v>#REF!</v>
      </c>
      <c r="X96" s="396" t="e">
        <f>F96-U96</f>
        <v>#REF!</v>
      </c>
      <c r="Y96" s="396" t="e">
        <f>F96/U96*100-100</f>
        <v>#REF!</v>
      </c>
      <c r="Z96" s="106" t="e">
        <f>#REF!+U96</f>
        <v>#REF!</v>
      </c>
      <c r="AA96" s="106" t="e">
        <f>#REF!-#REF!</f>
        <v>#REF!</v>
      </c>
      <c r="AB96" s="106" t="e">
        <f>#REF!/#REF!*100-100</f>
        <v>#REF!</v>
      </c>
      <c r="AC96" s="106" t="e">
        <f>F96-Z96</f>
        <v>#REF!</v>
      </c>
      <c r="AD96" s="106" t="e">
        <f>F96/Z96*100-100</f>
        <v>#REF!</v>
      </c>
      <c r="AE96" s="105" t="e">
        <f>#REF!+Z96</f>
        <v>#REF!</v>
      </c>
      <c r="AF96" s="297" t="e">
        <f>#REF!-#REF!</f>
        <v>#REF!</v>
      </c>
      <c r="AG96" s="298" t="e">
        <f>#REF!/#REF!*100-100</f>
        <v>#REF!</v>
      </c>
      <c r="AH96" s="299" t="e">
        <f>F96-AE96</f>
        <v>#REF!</v>
      </c>
      <c r="AI96" s="300" t="e">
        <f>F96/AE96*100-100</f>
        <v>#REF!</v>
      </c>
      <c r="AJ96" s="322" t="e">
        <f>#REF!+AE96</f>
        <v>#REF!</v>
      </c>
      <c r="AK96" s="302" t="e">
        <f>#REF!-#REF!</f>
        <v>#REF!</v>
      </c>
      <c r="AL96" s="303" t="e">
        <f>#REF!/#REF!*100-100</f>
        <v>#REF!</v>
      </c>
      <c r="AM96" s="304" t="e">
        <f t="shared" si="68"/>
        <v>#REF!</v>
      </c>
      <c r="AN96" s="305" t="e">
        <f>F96/AJ96*100-100</f>
        <v>#REF!</v>
      </c>
      <c r="AO96" s="373" t="e">
        <f>#REF!+AJ96</f>
        <v>#REF!</v>
      </c>
      <c r="AP96" s="399" t="e">
        <f>#REF!-#REF!</f>
        <v>#REF!</v>
      </c>
      <c r="AQ96" s="400" t="e">
        <f>#REF!/#REF!*100-100</f>
        <v>#REF!</v>
      </c>
      <c r="AR96" s="400" t="e">
        <f t="shared" si="69"/>
        <v>#REF!</v>
      </c>
      <c r="AS96" s="401" t="e">
        <f>F96/AO96*100-100</f>
        <v>#REF!</v>
      </c>
      <c r="AT96" s="347" t="e">
        <f>AO96+#REF!</f>
        <v>#REF!</v>
      </c>
      <c r="AU96" s="344" t="e">
        <f>#REF!-#REF!</f>
        <v>#REF!</v>
      </c>
      <c r="AV96" s="355" t="e">
        <f>#REF!/#REF!*100-100</f>
        <v>#REF!</v>
      </c>
      <c r="AW96" s="340" t="e">
        <f t="shared" si="70"/>
        <v>#REF!</v>
      </c>
      <c r="AX96" s="363" t="e">
        <f>F96/AT96*100-100</f>
        <v>#REF!</v>
      </c>
      <c r="AY96" s="373" t="e">
        <f>#REF!+AT96</f>
        <v>#REF!</v>
      </c>
      <c r="AZ96" s="299" t="e">
        <f>#REF!-#REF!</f>
        <v>#REF!</v>
      </c>
      <c r="BA96" s="400" t="e">
        <f>#REF!/#REF!*100-100</f>
        <v>#REF!</v>
      </c>
      <c r="BB96" s="459" t="e">
        <f t="shared" si="74"/>
        <v>#REF!</v>
      </c>
      <c r="BC96" s="401" t="e">
        <f>F96/AY96*100-100</f>
        <v>#REF!</v>
      </c>
      <c r="BD96" s="469" t="e">
        <f>#REF!+AY96</f>
        <v>#REF!</v>
      </c>
      <c r="BE96" s="495" t="e">
        <f>#REF!-#REF!</f>
        <v>#REF!</v>
      </c>
      <c r="BF96" s="489" t="e">
        <f>#REF!/#REF!*100-100</f>
        <v>#REF!</v>
      </c>
      <c r="BG96" s="495" t="e">
        <f t="shared" si="75"/>
        <v>#REF!</v>
      </c>
      <c r="BH96" s="527" t="e">
        <f>F96/BD96*100-100</f>
        <v>#REF!</v>
      </c>
      <c r="BI96" s="552">
        <v>-5.010276</v>
      </c>
      <c r="BJ96" s="553">
        <v>-100</v>
      </c>
      <c r="BK96" s="552">
        <v>-1.653064999999998</v>
      </c>
      <c r="BL96" s="553">
        <v>-2.426989647673821</v>
      </c>
    </row>
    <row r="97" spans="1:64" ht="16.5" customHeight="1">
      <c r="A97" s="48"/>
      <c r="B97" s="274" t="s">
        <v>149</v>
      </c>
      <c r="C97" s="25" t="s">
        <v>37</v>
      </c>
      <c r="D97" s="177">
        <v>46.814259</v>
      </c>
      <c r="E97" s="98">
        <v>162.812936</v>
      </c>
      <c r="F97" s="105">
        <v>776.980421</v>
      </c>
      <c r="G97" s="168"/>
      <c r="H97" s="153">
        <v>43.571111</v>
      </c>
      <c r="I97" s="105">
        <v>631.3607609999999</v>
      </c>
      <c r="J97" s="513" t="e">
        <f>#REF!-#REF!</f>
        <v>#REF!</v>
      </c>
      <c r="K97" s="106" t="e">
        <f>#REF!/#REF!*100-100</f>
        <v>#REF!</v>
      </c>
      <c r="L97" s="106" t="e">
        <f>#REF!+#REF!</f>
        <v>#REF!</v>
      </c>
      <c r="M97" s="394" t="e">
        <f>#REF!-#REF!</f>
        <v>#REF!</v>
      </c>
      <c r="N97" s="106" t="e">
        <f>#REF!/#REF!*100-100</f>
        <v>#REF!</v>
      </c>
      <c r="O97" s="106" t="e">
        <f>F97-L97</f>
        <v>#REF!</v>
      </c>
      <c r="P97" s="106" t="e">
        <f>F97/L97*100-100</f>
        <v>#REF!</v>
      </c>
      <c r="Q97" s="395" t="e">
        <f>#REF!-#REF!</f>
        <v>#REF!</v>
      </c>
      <c r="R97" s="396" t="e">
        <f>#REF!/#REF!*100-100</f>
        <v>#REF!</v>
      </c>
      <c r="S97" s="395" t="e">
        <f>#REF!-#REF!</f>
        <v>#REF!</v>
      </c>
      <c r="T97" s="396" t="e">
        <f>#REF!/#REF!*100-100</f>
        <v>#REF!</v>
      </c>
      <c r="U97" s="396" t="e">
        <f>#REF!+#REF!</f>
        <v>#REF!</v>
      </c>
      <c r="V97" s="396" t="e">
        <f>#REF!-#REF!</f>
        <v>#REF!</v>
      </c>
      <c r="W97" s="396" t="e">
        <f>#REF!/#REF!*100-100</f>
        <v>#REF!</v>
      </c>
      <c r="X97" s="396" t="e">
        <f>F97-U97</f>
        <v>#REF!</v>
      </c>
      <c r="Y97" s="396" t="e">
        <f>F97/U97*100-100</f>
        <v>#REF!</v>
      </c>
      <c r="Z97" s="106" t="e">
        <f>#REF!+U97</f>
        <v>#REF!</v>
      </c>
      <c r="AA97" s="106" t="e">
        <f>#REF!-#REF!</f>
        <v>#REF!</v>
      </c>
      <c r="AB97" s="106" t="e">
        <f>#REF!/#REF!*100-100</f>
        <v>#REF!</v>
      </c>
      <c r="AC97" s="106" t="e">
        <f>F97-Z97</f>
        <v>#REF!</v>
      </c>
      <c r="AD97" s="106" t="e">
        <f>F97/Z97*100-100</f>
        <v>#REF!</v>
      </c>
      <c r="AE97" s="105" t="e">
        <f>#REF!+Z97</f>
        <v>#REF!</v>
      </c>
      <c r="AF97" s="297" t="e">
        <f>#REF!-#REF!</f>
        <v>#REF!</v>
      </c>
      <c r="AG97" s="298" t="e">
        <f>#REF!/#REF!*100-100</f>
        <v>#REF!</v>
      </c>
      <c r="AH97" s="299" t="e">
        <f>F97-AE97</f>
        <v>#REF!</v>
      </c>
      <c r="AI97" s="300" t="e">
        <f>F97/AE97*100-100</f>
        <v>#REF!</v>
      </c>
      <c r="AJ97" s="322" t="e">
        <f>#REF!+AE97</f>
        <v>#REF!</v>
      </c>
      <c r="AK97" s="302" t="e">
        <f>#REF!-#REF!</f>
        <v>#REF!</v>
      </c>
      <c r="AL97" s="303" t="e">
        <f>#REF!/#REF!*100-100</f>
        <v>#REF!</v>
      </c>
      <c r="AM97" s="304" t="e">
        <f t="shared" si="68"/>
        <v>#REF!</v>
      </c>
      <c r="AN97" s="305" t="e">
        <f>F97/AJ97*100-100</f>
        <v>#REF!</v>
      </c>
      <c r="AO97" s="373" t="e">
        <f>#REF!+AJ97</f>
        <v>#REF!</v>
      </c>
      <c r="AP97" s="399" t="e">
        <f>#REF!-#REF!</f>
        <v>#REF!</v>
      </c>
      <c r="AQ97" s="400" t="e">
        <f>#REF!/#REF!*100-100</f>
        <v>#REF!</v>
      </c>
      <c r="AR97" s="400" t="e">
        <f t="shared" si="69"/>
        <v>#REF!</v>
      </c>
      <c r="AS97" s="401" t="e">
        <f>F97/AO97*100-100</f>
        <v>#REF!</v>
      </c>
      <c r="AT97" s="347" t="e">
        <f>AO97+#REF!</f>
        <v>#REF!</v>
      </c>
      <c r="AU97" s="344" t="e">
        <f>#REF!-#REF!</f>
        <v>#REF!</v>
      </c>
      <c r="AV97" s="355" t="e">
        <f>#REF!/#REF!*100-100</f>
        <v>#REF!</v>
      </c>
      <c r="AW97" s="340" t="e">
        <f t="shared" si="70"/>
        <v>#REF!</v>
      </c>
      <c r="AX97" s="363" t="e">
        <f>F97/AT97*100-100</f>
        <v>#REF!</v>
      </c>
      <c r="AY97" s="373" t="e">
        <f>#REF!+AT97</f>
        <v>#REF!</v>
      </c>
      <c r="AZ97" s="299" t="e">
        <f>#REF!-#REF!</f>
        <v>#REF!</v>
      </c>
      <c r="BA97" s="400" t="e">
        <f>#REF!/#REF!*100-100</f>
        <v>#REF!</v>
      </c>
      <c r="BB97" s="459" t="e">
        <f t="shared" si="74"/>
        <v>#REF!</v>
      </c>
      <c r="BC97" s="401" t="e">
        <f>F97/AY97*100-100</f>
        <v>#REF!</v>
      </c>
      <c r="BD97" s="469" t="e">
        <f>#REF!+AY97</f>
        <v>#REF!</v>
      </c>
      <c r="BE97" s="495" t="e">
        <f>#REF!-#REF!</f>
        <v>#REF!</v>
      </c>
      <c r="BF97" s="489" t="e">
        <f>#REF!/#REF!*100-100</f>
        <v>#REF!</v>
      </c>
      <c r="BG97" s="495" t="e">
        <f t="shared" si="75"/>
        <v>#REF!</v>
      </c>
      <c r="BH97" s="527" t="e">
        <f>F97/BD97*100-100</f>
        <v>#REF!</v>
      </c>
      <c r="BI97" s="552">
        <v>3.243147999999998</v>
      </c>
      <c r="BJ97" s="553">
        <v>7.443344742804456</v>
      </c>
      <c r="BK97" s="552">
        <v>145.61966000000007</v>
      </c>
      <c r="BL97" s="553">
        <v>23.064414039503504</v>
      </c>
    </row>
    <row r="98" spans="1:64" ht="16.5" customHeight="1">
      <c r="A98" s="48"/>
      <c r="B98" s="274" t="s">
        <v>154</v>
      </c>
      <c r="C98" s="72" t="s">
        <v>153</v>
      </c>
      <c r="D98" s="176">
        <v>0</v>
      </c>
      <c r="E98" s="125">
        <v>0.002465</v>
      </c>
      <c r="F98" s="293">
        <v>0.016332</v>
      </c>
      <c r="G98" s="168"/>
      <c r="H98" s="123">
        <v>0</v>
      </c>
      <c r="I98" s="120">
        <v>0</v>
      </c>
      <c r="J98" s="124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2">
        <v>0</v>
      </c>
      <c r="U98" s="122">
        <v>0</v>
      </c>
      <c r="V98" s="122">
        <v>0</v>
      </c>
      <c r="W98" s="122">
        <v>0</v>
      </c>
      <c r="X98" s="122">
        <v>0</v>
      </c>
      <c r="Y98" s="122">
        <v>0</v>
      </c>
      <c r="Z98" s="122">
        <v>0</v>
      </c>
      <c r="AA98" s="122">
        <v>0</v>
      </c>
      <c r="AB98" s="122">
        <v>0</v>
      </c>
      <c r="AC98" s="122">
        <v>0</v>
      </c>
      <c r="AD98" s="122">
        <v>0</v>
      </c>
      <c r="AE98" s="122">
        <v>0</v>
      </c>
      <c r="AF98" s="122">
        <v>0</v>
      </c>
      <c r="AG98" s="122">
        <v>0</v>
      </c>
      <c r="AH98" s="122">
        <v>0</v>
      </c>
      <c r="AI98" s="122">
        <v>0</v>
      </c>
      <c r="AJ98" s="122">
        <v>0</v>
      </c>
      <c r="AK98" s="122">
        <v>0</v>
      </c>
      <c r="AL98" s="122">
        <v>0</v>
      </c>
      <c r="AM98" s="122">
        <v>0</v>
      </c>
      <c r="AN98" s="122">
        <v>0</v>
      </c>
      <c r="AO98" s="122">
        <v>0</v>
      </c>
      <c r="AP98" s="399" t="e">
        <f>#REF!-#REF!</f>
        <v>#REF!</v>
      </c>
      <c r="AQ98" s="403">
        <v>0</v>
      </c>
      <c r="AR98" s="400">
        <v>0</v>
      </c>
      <c r="AS98" s="408">
        <v>0</v>
      </c>
      <c r="AT98" s="280" t="e">
        <f>AO98+#REF!</f>
        <v>#REF!</v>
      </c>
      <c r="AU98" s="345" t="e">
        <f>#REF!-#REF!</f>
        <v>#REF!</v>
      </c>
      <c r="AV98" s="357">
        <v>0</v>
      </c>
      <c r="AW98" s="340" t="e">
        <f t="shared" si="70"/>
        <v>#REF!</v>
      </c>
      <c r="AX98" s="365">
        <v>0</v>
      </c>
      <c r="AY98" s="319" t="e">
        <f>#REF!+AT98</f>
        <v>#REF!</v>
      </c>
      <c r="AZ98" s="317" t="e">
        <f>#REF!-#REF!</f>
        <v>#REF!</v>
      </c>
      <c r="BA98" s="431">
        <v>0</v>
      </c>
      <c r="BB98" s="459" t="e">
        <f t="shared" si="74"/>
        <v>#REF!</v>
      </c>
      <c r="BC98" s="408">
        <v>0</v>
      </c>
      <c r="BD98" s="484" t="e">
        <f>#REF!+AY98</f>
        <v>#REF!</v>
      </c>
      <c r="BE98" s="484" t="e">
        <f>#REF!-#REF!</f>
        <v>#REF!</v>
      </c>
      <c r="BF98" s="490">
        <v>0</v>
      </c>
      <c r="BG98" s="495" t="e">
        <f t="shared" si="75"/>
        <v>#REF!</v>
      </c>
      <c r="BH98" s="529">
        <v>0</v>
      </c>
      <c r="BI98" s="554">
        <v>0</v>
      </c>
      <c r="BJ98" s="554">
        <v>0</v>
      </c>
      <c r="BK98" s="552">
        <v>0.016332</v>
      </c>
      <c r="BL98" s="555">
        <v>0</v>
      </c>
    </row>
    <row r="99" spans="1:64" s="61" customFormat="1" ht="18.75" customHeight="1">
      <c r="A99" s="59">
        <v>9</v>
      </c>
      <c r="B99" s="63" t="s">
        <v>105</v>
      </c>
      <c r="C99" s="65"/>
      <c r="D99" s="157">
        <v>601.1641720000001</v>
      </c>
      <c r="E99" s="116">
        <v>1601.5768590000002</v>
      </c>
      <c r="F99" s="201">
        <v>6206.871872</v>
      </c>
      <c r="G99" s="182"/>
      <c r="H99" s="157">
        <v>600.3429229999999</v>
      </c>
      <c r="I99" s="115">
        <v>6205.616917</v>
      </c>
      <c r="J99" s="159" t="e">
        <f>#REF!-#REF!</f>
        <v>#REF!</v>
      </c>
      <c r="K99" s="116" t="e">
        <f>#REF!/#REF!*100-100</f>
        <v>#REF!</v>
      </c>
      <c r="L99" s="117" t="e">
        <f>#REF!+#REF!</f>
        <v>#REF!</v>
      </c>
      <c r="M99" s="183" t="e">
        <f>#REF!-#REF!</f>
        <v>#REF!</v>
      </c>
      <c r="N99" s="117" t="e">
        <f>#REF!/#REF!*100-100</f>
        <v>#REF!</v>
      </c>
      <c r="O99" s="117" t="e">
        <f>F99-L99</f>
        <v>#REF!</v>
      </c>
      <c r="P99" s="117" t="e">
        <f>F99/L99*100-100</f>
        <v>#REF!</v>
      </c>
      <c r="Q99" s="183" t="e">
        <f>#REF!-#REF!</f>
        <v>#REF!</v>
      </c>
      <c r="R99" s="117" t="e">
        <f>#REF!/#REF!*100-100</f>
        <v>#REF!</v>
      </c>
      <c r="S99" s="183" t="e">
        <f>#REF!-#REF!</f>
        <v>#REF!</v>
      </c>
      <c r="T99" s="183" t="e">
        <f>#REF!/#REF!*100-100</f>
        <v>#REF!</v>
      </c>
      <c r="U99" s="116" t="e">
        <f>U87-U75</f>
        <v>#REF!</v>
      </c>
      <c r="V99" s="117" t="e">
        <f>#REF!-#REF!</f>
        <v>#REF!</v>
      </c>
      <c r="W99" s="117" t="e">
        <f>#REF!/#REF!*100-100</f>
        <v>#REF!</v>
      </c>
      <c r="X99" s="117" t="e">
        <f>F99-U99</f>
        <v>#REF!</v>
      </c>
      <c r="Y99" s="117" t="e">
        <f>F99/U99*100-100</f>
        <v>#REF!</v>
      </c>
      <c r="Z99" s="114" t="e">
        <f>#REF!+U99</f>
        <v>#REF!</v>
      </c>
      <c r="AA99" s="114" t="e">
        <f>#REF!-#REF!</f>
        <v>#REF!</v>
      </c>
      <c r="AB99" s="114" t="e">
        <f>#REF!/#REF!*100-100</f>
        <v>#REF!</v>
      </c>
      <c r="AC99" s="114" t="e">
        <f aca="true" t="shared" si="76" ref="AC99:AC105">F99-Z99</f>
        <v>#REF!</v>
      </c>
      <c r="AD99" s="114" t="e">
        <f aca="true" t="shared" si="77" ref="AD99:AD104">F99/Z99*100-100</f>
        <v>#REF!</v>
      </c>
      <c r="AE99" s="115" t="e">
        <f>#REF!+Z99</f>
        <v>#REF!</v>
      </c>
      <c r="AF99" s="243" t="e">
        <f>#REF!-#REF!</f>
        <v>#REF!</v>
      </c>
      <c r="AG99" s="252" t="e">
        <f>#REF!/#REF!*100-100</f>
        <v>#REF!</v>
      </c>
      <c r="AH99" s="245" t="e">
        <f aca="true" t="shared" si="78" ref="AH99:AH105">F99-AE99</f>
        <v>#REF!</v>
      </c>
      <c r="AI99" s="261" t="e">
        <f aca="true" t="shared" si="79" ref="AI99:AI104">F99/AE99*100-100</f>
        <v>#REF!</v>
      </c>
      <c r="AJ99" s="115" t="e">
        <f>#REF!+AE99</f>
        <v>#REF!</v>
      </c>
      <c r="AK99" s="252" t="e">
        <f>#REF!-#REF!</f>
        <v>#REF!</v>
      </c>
      <c r="AL99" s="115" t="e">
        <f>#REF!/#REF!*100-100</f>
        <v>#REF!</v>
      </c>
      <c r="AM99" s="252" t="e">
        <f aca="true" t="shared" si="80" ref="AM99:AM105">F99-AJ99</f>
        <v>#REF!</v>
      </c>
      <c r="AN99" s="289" t="e">
        <f aca="true" t="shared" si="81" ref="AN99:AN104">F99/AJ99*100-100</f>
        <v>#REF!</v>
      </c>
      <c r="AO99" s="346" t="e">
        <f>#REF!+AJ99</f>
        <v>#REF!</v>
      </c>
      <c r="AP99" s="392" t="e">
        <f>#REF!-#REF!</f>
        <v>#REF!</v>
      </c>
      <c r="AQ99" s="295" t="e">
        <f>#REF!/#REF!*100-100</f>
        <v>#REF!</v>
      </c>
      <c r="AR99" s="295" t="e">
        <f aca="true" t="shared" si="82" ref="AR99:AR105">F99-AO99</f>
        <v>#REF!</v>
      </c>
      <c r="AS99" s="296" t="e">
        <f aca="true" t="shared" si="83" ref="AS99:AS104">F99/AO99*100-100</f>
        <v>#REF!</v>
      </c>
      <c r="AT99" s="346" t="e">
        <f>AO99+#REF!</f>
        <v>#REF!</v>
      </c>
      <c r="AU99" s="343" t="e">
        <f>#REF!-#REF!</f>
        <v>#REF!</v>
      </c>
      <c r="AV99" s="356" t="e">
        <f>#REF!/#REF!*100-100</f>
        <v>#REF!</v>
      </c>
      <c r="AW99" s="339" t="e">
        <f t="shared" si="70"/>
        <v>#REF!</v>
      </c>
      <c r="AX99" s="364" t="e">
        <f aca="true" t="shared" si="84" ref="AX99:AX104">F99/AT99*100-100</f>
        <v>#REF!</v>
      </c>
      <c r="AY99" s="346" t="e">
        <f>#REF!+AT99</f>
        <v>#REF!</v>
      </c>
      <c r="AZ99" s="366" t="e">
        <f>#REF!-#REF!</f>
        <v>#REF!</v>
      </c>
      <c r="BA99" s="295" t="e">
        <f>#REF!/#REF!*100-100</f>
        <v>#REF!</v>
      </c>
      <c r="BB99" s="351" t="e">
        <f t="shared" si="74"/>
        <v>#REF!</v>
      </c>
      <c r="BC99" s="296" t="e">
        <f aca="true" t="shared" si="85" ref="BC99:BC104">F99/AY99*100-100</f>
        <v>#REF!</v>
      </c>
      <c r="BD99" s="468" t="e">
        <f>(#REF!+AY99)+2.345075</f>
        <v>#REF!</v>
      </c>
      <c r="BE99" s="494" t="e">
        <f>#REF!-#REF!</f>
        <v>#REF!</v>
      </c>
      <c r="BF99" s="488" t="e">
        <f>#REF!/#REF!*100-100</f>
        <v>#REF!</v>
      </c>
      <c r="BG99" s="494" t="e">
        <f t="shared" si="75"/>
        <v>#REF!</v>
      </c>
      <c r="BH99" s="526" t="e">
        <f aca="true" t="shared" si="86" ref="BH99:BH104">F99/BD99*100-100</f>
        <v>#REF!</v>
      </c>
      <c r="BI99" s="550">
        <v>0.8212490000001935</v>
      </c>
      <c r="BJ99" s="551">
        <v>0.13679664880470455</v>
      </c>
      <c r="BK99" s="550">
        <v>1.254954999999427</v>
      </c>
      <c r="BL99" s="551">
        <v>0.020222888663369076</v>
      </c>
    </row>
    <row r="100" spans="1:64" s="61" customFormat="1" ht="19.5" customHeight="1">
      <c r="A100" s="59">
        <v>10</v>
      </c>
      <c r="B100" s="63" t="s">
        <v>105</v>
      </c>
      <c r="C100" s="65" t="s">
        <v>91</v>
      </c>
      <c r="D100" s="157">
        <v>5.343357999999999</v>
      </c>
      <c r="E100" s="116">
        <v>24.935284</v>
      </c>
      <c r="F100" s="201">
        <v>70.502762</v>
      </c>
      <c r="G100" s="182"/>
      <c r="H100" s="157">
        <v>7.455448</v>
      </c>
      <c r="I100" s="115">
        <v>63.71426600000001</v>
      </c>
      <c r="J100" s="159" t="e">
        <f>#REF!-#REF!</f>
        <v>#REF!</v>
      </c>
      <c r="K100" s="116" t="e">
        <f>#REF!/#REF!*100-100</f>
        <v>#REF!</v>
      </c>
      <c r="L100" s="117" t="e">
        <f>#REF!+#REF!</f>
        <v>#REF!</v>
      </c>
      <c r="M100" s="183" t="e">
        <f>#REF!-#REF!</f>
        <v>#REF!</v>
      </c>
      <c r="N100" s="117" t="e">
        <f>#REF!/#REF!*100-100</f>
        <v>#REF!</v>
      </c>
      <c r="O100" s="117" t="e">
        <f>F100-L100</f>
        <v>#REF!</v>
      </c>
      <c r="P100" s="117" t="e">
        <f>F100/L100*100-100</f>
        <v>#REF!</v>
      </c>
      <c r="Q100" s="183" t="e">
        <f>#REF!-#REF!</f>
        <v>#REF!</v>
      </c>
      <c r="R100" s="439" t="e">
        <f>#REF!/#REF!*100-100</f>
        <v>#REF!</v>
      </c>
      <c r="S100" s="183" t="e">
        <f>#REF!-#REF!</f>
        <v>#REF!</v>
      </c>
      <c r="T100" s="183" t="e">
        <f>#REF!/#REF!*100-100</f>
        <v>#REF!</v>
      </c>
      <c r="U100" s="116" t="e">
        <f>U101+U102</f>
        <v>#REF!</v>
      </c>
      <c r="V100" s="117" t="e">
        <f>#REF!-#REF!</f>
        <v>#REF!</v>
      </c>
      <c r="W100" s="117" t="e">
        <f>#REF!/#REF!*100-100</f>
        <v>#REF!</v>
      </c>
      <c r="X100" s="117" t="e">
        <f>F100-U100</f>
        <v>#REF!</v>
      </c>
      <c r="Y100" s="117" t="e">
        <f>F100/U100*100-100</f>
        <v>#REF!</v>
      </c>
      <c r="Z100" s="116" t="e">
        <f>#REF!+U100</f>
        <v>#REF!</v>
      </c>
      <c r="AA100" s="116" t="e">
        <f>#REF!-#REF!</f>
        <v>#REF!</v>
      </c>
      <c r="AB100" s="116" t="e">
        <f>#REF!/#REF!*100-100</f>
        <v>#REF!</v>
      </c>
      <c r="AC100" s="116" t="e">
        <f t="shared" si="76"/>
        <v>#REF!</v>
      </c>
      <c r="AD100" s="116" t="e">
        <f t="shared" si="77"/>
        <v>#REF!</v>
      </c>
      <c r="AE100" s="201" t="e">
        <f>#REF!+Z100</f>
        <v>#REF!</v>
      </c>
      <c r="AF100" s="243" t="e">
        <f>#REF!-#REF!</f>
        <v>#REF!</v>
      </c>
      <c r="AG100" s="252" t="e">
        <f>#REF!/#REF!*100-100</f>
        <v>#REF!</v>
      </c>
      <c r="AH100" s="245" t="e">
        <f t="shared" si="78"/>
        <v>#REF!</v>
      </c>
      <c r="AI100" s="261" t="e">
        <f t="shared" si="79"/>
        <v>#REF!</v>
      </c>
      <c r="AJ100" s="201" t="e">
        <f>#REF!+AE100</f>
        <v>#REF!</v>
      </c>
      <c r="AK100" s="252" t="e">
        <f>#REF!-#REF!</f>
        <v>#REF!</v>
      </c>
      <c r="AL100" s="115" t="e">
        <f>#REF!/#REF!*100-100</f>
        <v>#REF!</v>
      </c>
      <c r="AM100" s="252" t="e">
        <f t="shared" si="80"/>
        <v>#REF!</v>
      </c>
      <c r="AN100" s="289" t="e">
        <f t="shared" si="81"/>
        <v>#REF!</v>
      </c>
      <c r="AO100" s="346" t="e">
        <f>#REF!+AJ100</f>
        <v>#REF!</v>
      </c>
      <c r="AP100" s="392" t="e">
        <f>#REF!-#REF!</f>
        <v>#REF!</v>
      </c>
      <c r="AQ100" s="295" t="e">
        <f>#REF!/#REF!*100-100</f>
        <v>#REF!</v>
      </c>
      <c r="AR100" s="295" t="e">
        <f t="shared" si="82"/>
        <v>#REF!</v>
      </c>
      <c r="AS100" s="296" t="e">
        <f t="shared" si="83"/>
        <v>#REF!</v>
      </c>
      <c r="AT100" s="346" t="e">
        <f>AO100+#REF!</f>
        <v>#REF!</v>
      </c>
      <c r="AU100" s="343" t="e">
        <f>#REF!-#REF!</f>
        <v>#REF!</v>
      </c>
      <c r="AV100" s="356" t="e">
        <f>#REF!/#REF!*100-100</f>
        <v>#REF!</v>
      </c>
      <c r="AW100" s="339" t="e">
        <f t="shared" si="70"/>
        <v>#REF!</v>
      </c>
      <c r="AX100" s="364" t="e">
        <f t="shared" si="84"/>
        <v>#REF!</v>
      </c>
      <c r="AY100" s="346" t="e">
        <f>#REF!+AT100</f>
        <v>#REF!</v>
      </c>
      <c r="AZ100" s="366" t="e">
        <f>#REF!-#REF!</f>
        <v>#REF!</v>
      </c>
      <c r="BA100" s="295" t="e">
        <f>#REF!/#REF!*100-100</f>
        <v>#REF!</v>
      </c>
      <c r="BB100" s="351" t="e">
        <f t="shared" si="74"/>
        <v>#REF!</v>
      </c>
      <c r="BC100" s="296" t="e">
        <f t="shared" si="85"/>
        <v>#REF!</v>
      </c>
      <c r="BD100" s="468" t="e">
        <f>#REF!+AY100</f>
        <v>#REF!</v>
      </c>
      <c r="BE100" s="494" t="e">
        <f>#REF!-#REF!</f>
        <v>#REF!</v>
      </c>
      <c r="BF100" s="488" t="e">
        <f>#REF!/#REF!*100-100</f>
        <v>#REF!</v>
      </c>
      <c r="BG100" s="494" t="e">
        <f t="shared" si="75"/>
        <v>#REF!</v>
      </c>
      <c r="BH100" s="526" t="e">
        <f t="shared" si="86"/>
        <v>#REF!</v>
      </c>
      <c r="BI100" s="550">
        <v>-2.1120900000000002</v>
      </c>
      <c r="BJ100" s="551">
        <v>-28.329484693609302</v>
      </c>
      <c r="BK100" s="550">
        <v>6.788495999999995</v>
      </c>
      <c r="BL100" s="551">
        <v>10.654593431241906</v>
      </c>
    </row>
    <row r="101" spans="1:64" ht="16.5" customHeight="1">
      <c r="A101" s="48"/>
      <c r="B101" s="210" t="s">
        <v>83</v>
      </c>
      <c r="C101" s="24" t="s">
        <v>85</v>
      </c>
      <c r="D101" s="153">
        <v>5.2151879999999995</v>
      </c>
      <c r="E101" s="99">
        <v>24.852168</v>
      </c>
      <c r="F101" s="282">
        <v>69.368112</v>
      </c>
      <c r="G101" s="168"/>
      <c r="H101" s="153">
        <v>6.38946</v>
      </c>
      <c r="I101" s="105">
        <v>55.400928</v>
      </c>
      <c r="J101" s="513" t="e">
        <f>#REF!-#REF!</f>
        <v>#REF!</v>
      </c>
      <c r="K101" s="106" t="e">
        <f>#REF!/#REF!*100-100</f>
        <v>#REF!</v>
      </c>
      <c r="L101" s="106" t="e">
        <f>#REF!+#REF!</f>
        <v>#REF!</v>
      </c>
      <c r="M101" s="394" t="e">
        <f>#REF!-#REF!</f>
        <v>#REF!</v>
      </c>
      <c r="N101" s="106" t="e">
        <f>#REF!/#REF!*100-100</f>
        <v>#REF!</v>
      </c>
      <c r="O101" s="106" t="e">
        <f>F101-L101</f>
        <v>#REF!</v>
      </c>
      <c r="P101" s="106" t="e">
        <f>F101/L101*100-100</f>
        <v>#REF!</v>
      </c>
      <c r="Q101" s="395" t="e">
        <f>#REF!-#REF!</f>
        <v>#REF!</v>
      </c>
      <c r="R101" s="396" t="e">
        <f>#REF!/#REF!*100-100</f>
        <v>#REF!</v>
      </c>
      <c r="S101" s="395" t="e">
        <f>#REF!-#REF!</f>
        <v>#REF!</v>
      </c>
      <c r="T101" s="395" t="e">
        <f>#REF!/#REF!*100-100</f>
        <v>#REF!</v>
      </c>
      <c r="U101" s="396" t="e">
        <f>#REF!+#REF!</f>
        <v>#REF!</v>
      </c>
      <c r="V101" s="396" t="e">
        <f>#REF!-#REF!</f>
        <v>#REF!</v>
      </c>
      <c r="W101" s="396" t="e">
        <f>#REF!/#REF!*100-100</f>
        <v>#REF!</v>
      </c>
      <c r="X101" s="396" t="e">
        <f>F101-U101</f>
        <v>#REF!</v>
      </c>
      <c r="Y101" s="396" t="e">
        <f>F101/U101*100-100</f>
        <v>#REF!</v>
      </c>
      <c r="Z101" s="106" t="e">
        <f>#REF!+U101</f>
        <v>#REF!</v>
      </c>
      <c r="AA101" s="106" t="e">
        <f>#REF!-#REF!</f>
        <v>#REF!</v>
      </c>
      <c r="AB101" s="106" t="e">
        <f>#REF!/#REF!*100-100</f>
        <v>#REF!</v>
      </c>
      <c r="AC101" s="106" t="e">
        <f t="shared" si="76"/>
        <v>#REF!</v>
      </c>
      <c r="AD101" s="106" t="e">
        <f t="shared" si="77"/>
        <v>#REF!</v>
      </c>
      <c r="AE101" s="105" t="e">
        <f>#REF!+Z101</f>
        <v>#REF!</v>
      </c>
      <c r="AF101" s="297" t="e">
        <f>#REF!-#REF!</f>
        <v>#REF!</v>
      </c>
      <c r="AG101" s="298" t="e">
        <f>#REF!/#REF!*100-100</f>
        <v>#REF!</v>
      </c>
      <c r="AH101" s="299" t="e">
        <f t="shared" si="78"/>
        <v>#REF!</v>
      </c>
      <c r="AI101" s="300" t="e">
        <f t="shared" si="79"/>
        <v>#REF!</v>
      </c>
      <c r="AJ101" s="322" t="e">
        <f>#REF!+AE101</f>
        <v>#REF!</v>
      </c>
      <c r="AK101" s="302" t="e">
        <f>#REF!-#REF!</f>
        <v>#REF!</v>
      </c>
      <c r="AL101" s="303" t="e">
        <f>#REF!/#REF!*100-100</f>
        <v>#REF!</v>
      </c>
      <c r="AM101" s="304" t="e">
        <f t="shared" si="80"/>
        <v>#REF!</v>
      </c>
      <c r="AN101" s="305" t="e">
        <f t="shared" si="81"/>
        <v>#REF!</v>
      </c>
      <c r="AO101" s="373" t="e">
        <f>#REF!+AJ101</f>
        <v>#REF!</v>
      </c>
      <c r="AP101" s="399" t="e">
        <f>#REF!-#REF!</f>
        <v>#REF!</v>
      </c>
      <c r="AQ101" s="400" t="e">
        <f>#REF!/#REF!*100-100</f>
        <v>#REF!</v>
      </c>
      <c r="AR101" s="400" t="e">
        <f t="shared" si="82"/>
        <v>#REF!</v>
      </c>
      <c r="AS101" s="401" t="e">
        <f t="shared" si="83"/>
        <v>#REF!</v>
      </c>
      <c r="AT101" s="347" t="e">
        <f>AO101+#REF!</f>
        <v>#REF!</v>
      </c>
      <c r="AU101" s="344" t="e">
        <f>#REF!-#REF!</f>
        <v>#REF!</v>
      </c>
      <c r="AV101" s="355" t="e">
        <f>#REF!/#REF!*100-100</f>
        <v>#REF!</v>
      </c>
      <c r="AW101" s="340" t="e">
        <f t="shared" si="70"/>
        <v>#REF!</v>
      </c>
      <c r="AX101" s="363" t="e">
        <f t="shared" si="84"/>
        <v>#REF!</v>
      </c>
      <c r="AY101" s="373" t="e">
        <f>#REF!+AT101</f>
        <v>#REF!</v>
      </c>
      <c r="AZ101" s="299" t="e">
        <f>#REF!-#REF!</f>
        <v>#REF!</v>
      </c>
      <c r="BA101" s="400" t="e">
        <f>#REF!/#REF!*100-100</f>
        <v>#REF!</v>
      </c>
      <c r="BB101" s="459" t="e">
        <f t="shared" si="74"/>
        <v>#REF!</v>
      </c>
      <c r="BC101" s="401" t="e">
        <f t="shared" si="85"/>
        <v>#REF!</v>
      </c>
      <c r="BD101" s="469" t="e">
        <f>#REF!+AY101</f>
        <v>#REF!</v>
      </c>
      <c r="BE101" s="495" t="e">
        <f>#REF!-#REF!</f>
        <v>#REF!</v>
      </c>
      <c r="BF101" s="489" t="e">
        <f>#REF!/#REF!*100-100</f>
        <v>#REF!</v>
      </c>
      <c r="BG101" s="495" t="e">
        <f t="shared" si="75"/>
        <v>#REF!</v>
      </c>
      <c r="BH101" s="527" t="e">
        <f t="shared" si="86"/>
        <v>#REF!</v>
      </c>
      <c r="BI101" s="552">
        <v>-1.1742720000000002</v>
      </c>
      <c r="BJ101" s="553">
        <v>-18.378266707984707</v>
      </c>
      <c r="BK101" s="552">
        <v>13.967183999999996</v>
      </c>
      <c r="BL101" s="553">
        <v>25.211101157005885</v>
      </c>
    </row>
    <row r="102" spans="1:64" ht="16.5" customHeight="1">
      <c r="A102" s="48"/>
      <c r="B102" s="210" t="s">
        <v>84</v>
      </c>
      <c r="C102" s="24" t="s">
        <v>86</v>
      </c>
      <c r="D102" s="153">
        <v>0.12817</v>
      </c>
      <c r="E102" s="99">
        <v>0.08311600000000001</v>
      </c>
      <c r="F102" s="282">
        <v>1.1346500000000002</v>
      </c>
      <c r="G102" s="168"/>
      <c r="H102" s="153">
        <v>1.065988</v>
      </c>
      <c r="I102" s="105">
        <v>8.313338</v>
      </c>
      <c r="J102" s="513" t="e">
        <f>#REF!-#REF!</f>
        <v>#REF!</v>
      </c>
      <c r="K102" s="106" t="e">
        <f>#REF!/#REF!*100-100</f>
        <v>#REF!</v>
      </c>
      <c r="L102" s="106" t="e">
        <f>#REF!+#REF!</f>
        <v>#REF!</v>
      </c>
      <c r="M102" s="394" t="e">
        <f>#REF!-#REF!</f>
        <v>#REF!</v>
      </c>
      <c r="N102" s="106" t="e">
        <f>#REF!/#REF!*100-100</f>
        <v>#REF!</v>
      </c>
      <c r="O102" s="106" t="e">
        <f>F102-L102</f>
        <v>#REF!</v>
      </c>
      <c r="P102" s="106" t="e">
        <f>F102/L102*100-100</f>
        <v>#REF!</v>
      </c>
      <c r="Q102" s="395" t="e">
        <f>#REF!-#REF!</f>
        <v>#REF!</v>
      </c>
      <c r="R102" s="396" t="e">
        <f>#REF!/#REF!*100-100</f>
        <v>#REF!</v>
      </c>
      <c r="S102" s="395" t="e">
        <f>#REF!-#REF!</f>
        <v>#REF!</v>
      </c>
      <c r="T102" s="396" t="e">
        <f>#REF!/#REF!*100-100</f>
        <v>#REF!</v>
      </c>
      <c r="U102" s="396" t="e">
        <f>#REF!+#REF!</f>
        <v>#REF!</v>
      </c>
      <c r="V102" s="396" t="e">
        <f>#REF!+#REF!</f>
        <v>#REF!</v>
      </c>
      <c r="W102" s="396" t="e">
        <f>#REF!/#REF!*100-100</f>
        <v>#REF!</v>
      </c>
      <c r="X102" s="396" t="e">
        <f>F102-U102</f>
        <v>#REF!</v>
      </c>
      <c r="Y102" s="396" t="e">
        <f>F102/U102*100-100</f>
        <v>#REF!</v>
      </c>
      <c r="Z102" s="106" t="e">
        <f>#REF!+U102</f>
        <v>#REF!</v>
      </c>
      <c r="AA102" s="106" t="e">
        <f>#REF!-#REF!</f>
        <v>#REF!</v>
      </c>
      <c r="AB102" s="106" t="e">
        <f>#REF!/#REF!*100-100</f>
        <v>#REF!</v>
      </c>
      <c r="AC102" s="106" t="e">
        <f t="shared" si="76"/>
        <v>#REF!</v>
      </c>
      <c r="AD102" s="106" t="e">
        <f t="shared" si="77"/>
        <v>#REF!</v>
      </c>
      <c r="AE102" s="105" t="e">
        <f>#REF!+Z102</f>
        <v>#REF!</v>
      </c>
      <c r="AF102" s="297" t="e">
        <f>#REF!-#REF!</f>
        <v>#REF!</v>
      </c>
      <c r="AG102" s="298" t="e">
        <f>#REF!/#REF!*100-100</f>
        <v>#REF!</v>
      </c>
      <c r="AH102" s="299" t="e">
        <f t="shared" si="78"/>
        <v>#REF!</v>
      </c>
      <c r="AI102" s="300" t="e">
        <f t="shared" si="79"/>
        <v>#REF!</v>
      </c>
      <c r="AJ102" s="322" t="e">
        <f>#REF!+AE102</f>
        <v>#REF!</v>
      </c>
      <c r="AK102" s="302" t="e">
        <f>#REF!-#REF!</f>
        <v>#REF!</v>
      </c>
      <c r="AL102" s="303" t="e">
        <f>#REF!/#REF!*100-100</f>
        <v>#REF!</v>
      </c>
      <c r="AM102" s="304" t="e">
        <f t="shared" si="80"/>
        <v>#REF!</v>
      </c>
      <c r="AN102" s="305" t="e">
        <f t="shared" si="81"/>
        <v>#REF!</v>
      </c>
      <c r="AO102" s="373" t="e">
        <f>#REF!+AJ102</f>
        <v>#REF!</v>
      </c>
      <c r="AP102" s="399" t="e">
        <f>#REF!-#REF!</f>
        <v>#REF!</v>
      </c>
      <c r="AQ102" s="400" t="e">
        <f>#REF!/#REF!*100-100</f>
        <v>#REF!</v>
      </c>
      <c r="AR102" s="400" t="e">
        <f t="shared" si="82"/>
        <v>#REF!</v>
      </c>
      <c r="AS102" s="401" t="e">
        <f t="shared" si="83"/>
        <v>#REF!</v>
      </c>
      <c r="AT102" s="347" t="e">
        <f>AO102+#REF!</f>
        <v>#REF!</v>
      </c>
      <c r="AU102" s="344" t="e">
        <f>#REF!-#REF!</f>
        <v>#REF!</v>
      </c>
      <c r="AV102" s="355" t="e">
        <f>#REF!/#REF!*100-100</f>
        <v>#REF!</v>
      </c>
      <c r="AW102" s="340" t="e">
        <f t="shared" si="70"/>
        <v>#REF!</v>
      </c>
      <c r="AX102" s="363" t="e">
        <f t="shared" si="84"/>
        <v>#REF!</v>
      </c>
      <c r="AY102" s="373" t="e">
        <f>#REF!+AT102</f>
        <v>#REF!</v>
      </c>
      <c r="AZ102" s="299" t="e">
        <f>#REF!-#REF!</f>
        <v>#REF!</v>
      </c>
      <c r="BA102" s="400" t="e">
        <f>#REF!/#REF!*100-100</f>
        <v>#REF!</v>
      </c>
      <c r="BB102" s="459" t="e">
        <f t="shared" si="74"/>
        <v>#REF!</v>
      </c>
      <c r="BC102" s="401" t="e">
        <f t="shared" si="85"/>
        <v>#REF!</v>
      </c>
      <c r="BD102" s="469" t="e">
        <f>#REF!+AY102</f>
        <v>#REF!</v>
      </c>
      <c r="BE102" s="495" t="e">
        <f>#REF!-#REF!</f>
        <v>#REF!</v>
      </c>
      <c r="BF102" s="489" t="e">
        <f>#REF!/#REF!*100-100</f>
        <v>#REF!</v>
      </c>
      <c r="BG102" s="495" t="e">
        <f t="shared" si="75"/>
        <v>#REF!</v>
      </c>
      <c r="BH102" s="527" t="e">
        <f t="shared" si="86"/>
        <v>#REF!</v>
      </c>
      <c r="BI102" s="552">
        <v>-0.9378179999999999</v>
      </c>
      <c r="BJ102" s="553">
        <v>-87.97641249244832</v>
      </c>
      <c r="BK102" s="552">
        <v>-7.178687999999999</v>
      </c>
      <c r="BL102" s="553">
        <v>-86.3514511258895</v>
      </c>
    </row>
    <row r="103" spans="1:64" ht="12.75" customHeight="1" hidden="1">
      <c r="A103" s="48"/>
      <c r="B103" s="222" t="s">
        <v>88</v>
      </c>
      <c r="C103" s="198" t="s">
        <v>89</v>
      </c>
      <c r="D103" s="123">
        <v>0</v>
      </c>
      <c r="E103" s="122">
        <v>0</v>
      </c>
      <c r="F103" s="120">
        <v>0</v>
      </c>
      <c r="G103" s="124">
        <v>0</v>
      </c>
      <c r="H103" s="123">
        <v>0</v>
      </c>
      <c r="I103" s="105">
        <v>0</v>
      </c>
      <c r="J103" s="124">
        <v>0</v>
      </c>
      <c r="K103" s="122">
        <v>0</v>
      </c>
      <c r="L103" s="122">
        <v>0</v>
      </c>
      <c r="M103" s="122">
        <v>0</v>
      </c>
      <c r="N103" s="122">
        <v>0</v>
      </c>
      <c r="O103" s="122">
        <v>0</v>
      </c>
      <c r="P103" s="122">
        <v>0</v>
      </c>
      <c r="Q103" s="183" t="e">
        <f>#REF!-#REF!</f>
        <v>#REF!</v>
      </c>
      <c r="R103" s="434" t="e">
        <f>#REF!/#REF!*100-100</f>
        <v>#REF!</v>
      </c>
      <c r="S103" s="183" t="e">
        <f>#REF!-#REF!</f>
        <v>#REF!</v>
      </c>
      <c r="T103" s="117" t="e">
        <f>#REF!/#REF!*100-100</f>
        <v>#REF!</v>
      </c>
      <c r="U103" s="117"/>
      <c r="V103" s="117"/>
      <c r="W103" s="117"/>
      <c r="X103" s="117"/>
      <c r="Y103" s="117"/>
      <c r="Z103" s="106" t="e">
        <f>#REF!+U103</f>
        <v>#REF!</v>
      </c>
      <c r="AA103" s="106" t="e">
        <f>#REF!-#REF!</f>
        <v>#REF!</v>
      </c>
      <c r="AB103" s="106" t="e">
        <f>#REF!/#REF!*100-100</f>
        <v>#REF!</v>
      </c>
      <c r="AC103" s="106" t="e">
        <f t="shared" si="76"/>
        <v>#REF!</v>
      </c>
      <c r="AD103" s="106" t="e">
        <f t="shared" si="77"/>
        <v>#REF!</v>
      </c>
      <c r="AE103" s="105" t="e">
        <f>#REF!+Z103</f>
        <v>#REF!</v>
      </c>
      <c r="AF103" s="297" t="e">
        <f>#REF!-#REF!</f>
        <v>#REF!</v>
      </c>
      <c r="AG103" s="298" t="e">
        <f>#REF!/#REF!*100-100</f>
        <v>#REF!</v>
      </c>
      <c r="AH103" s="299" t="e">
        <f t="shared" si="78"/>
        <v>#REF!</v>
      </c>
      <c r="AI103" s="300" t="e">
        <f t="shared" si="79"/>
        <v>#REF!</v>
      </c>
      <c r="AJ103" s="322" t="e">
        <f>#REF!+AE103</f>
        <v>#REF!</v>
      </c>
      <c r="AK103" s="302" t="e">
        <f>#REF!-#REF!</f>
        <v>#REF!</v>
      </c>
      <c r="AL103" s="303" t="e">
        <f>#REF!/#REF!*100-100</f>
        <v>#REF!</v>
      </c>
      <c r="AM103" s="304" t="e">
        <f t="shared" si="80"/>
        <v>#REF!</v>
      </c>
      <c r="AN103" s="305" t="e">
        <f t="shared" si="81"/>
        <v>#REF!</v>
      </c>
      <c r="AO103" s="346" t="e">
        <f>#REF!+AJ103</f>
        <v>#REF!</v>
      </c>
      <c r="AP103" s="392" t="e">
        <f>#REF!-#REF!</f>
        <v>#REF!</v>
      </c>
      <c r="AQ103" s="295" t="e">
        <f>#REF!/#REF!*100-100</f>
        <v>#REF!</v>
      </c>
      <c r="AR103" s="295" t="e">
        <f t="shared" si="82"/>
        <v>#REF!</v>
      </c>
      <c r="AS103" s="296" t="e">
        <f t="shared" si="83"/>
        <v>#REF!</v>
      </c>
      <c r="AT103" s="348" t="e">
        <f>AO103+#REF!</f>
        <v>#REF!</v>
      </c>
      <c r="AU103" s="343" t="e">
        <f>#REF!-#REF!</f>
        <v>#REF!</v>
      </c>
      <c r="AV103" s="356" t="e">
        <f>#REF!/#REF!*100-100</f>
        <v>#REF!</v>
      </c>
      <c r="AW103" s="339" t="e">
        <f t="shared" si="70"/>
        <v>#REF!</v>
      </c>
      <c r="AX103" s="364" t="e">
        <f t="shared" si="84"/>
        <v>#REF!</v>
      </c>
      <c r="AY103" s="346" t="e">
        <f>#REF!+AT103</f>
        <v>#REF!</v>
      </c>
      <c r="AZ103" s="366" t="e">
        <f>#REF!-#REF!</f>
        <v>#REF!</v>
      </c>
      <c r="BA103" s="295" t="e">
        <f>#REF!/#REF!*100-100</f>
        <v>#REF!</v>
      </c>
      <c r="BB103" s="351" t="e">
        <f t="shared" si="74"/>
        <v>#REF!</v>
      </c>
      <c r="BC103" s="296" t="e">
        <f t="shared" si="85"/>
        <v>#REF!</v>
      </c>
      <c r="BD103" s="468" t="e">
        <f>#REF!+AY103</f>
        <v>#REF!</v>
      </c>
      <c r="BE103" s="494" t="e">
        <f>#REF!-#REF!</f>
        <v>#REF!</v>
      </c>
      <c r="BF103" s="488" t="e">
        <f>#REF!/#REF!*100-100</f>
        <v>#REF!</v>
      </c>
      <c r="BG103" s="494" t="e">
        <f t="shared" si="75"/>
        <v>#REF!</v>
      </c>
      <c r="BH103" s="526" t="e">
        <f t="shared" si="86"/>
        <v>#REF!</v>
      </c>
      <c r="BI103" s="552">
        <v>0</v>
      </c>
      <c r="BJ103" s="553" t="e">
        <v>#DIV/0!</v>
      </c>
      <c r="BK103" s="552">
        <v>0</v>
      </c>
      <c r="BL103" s="553" t="e">
        <v>#DIV/0!</v>
      </c>
    </row>
    <row r="104" spans="1:64" s="61" customFormat="1" ht="19.5" customHeight="1" thickBot="1">
      <c r="A104" s="234">
        <v>11</v>
      </c>
      <c r="B104" s="63" t="s">
        <v>172</v>
      </c>
      <c r="C104" s="65"/>
      <c r="D104" s="191">
        <v>595.8208140000002</v>
      </c>
      <c r="E104" s="113">
        <v>1576.641575</v>
      </c>
      <c r="F104" s="155">
        <v>6050.393837</v>
      </c>
      <c r="G104" s="185"/>
      <c r="H104" s="204">
        <v>592.8874749999999</v>
      </c>
      <c r="I104" s="115">
        <v>6141.902651</v>
      </c>
      <c r="J104" s="480" t="e">
        <f>#REF!-#REF!</f>
        <v>#REF!</v>
      </c>
      <c r="K104" s="264" t="e">
        <f>#REF!/#REF!*100-100</f>
        <v>#REF!</v>
      </c>
      <c r="L104" s="114" t="e">
        <f>#REF!+#REF!</f>
        <v>#REF!</v>
      </c>
      <c r="M104" s="436" t="e">
        <f>#REF!-#REF!</f>
        <v>#REF!</v>
      </c>
      <c r="N104" s="114" t="e">
        <f>#REF!/#REF!*100-100</f>
        <v>#REF!</v>
      </c>
      <c r="O104" s="114" t="e">
        <f>F104-L104</f>
        <v>#REF!</v>
      </c>
      <c r="P104" s="114" t="e">
        <f>F104/L104*100-100</f>
        <v>#REF!</v>
      </c>
      <c r="Q104" s="436" t="e">
        <f>#REF!-#REF!</f>
        <v>#REF!</v>
      </c>
      <c r="R104" s="114" t="e">
        <f>#REF!/#REF!*100-100</f>
        <v>#REF!</v>
      </c>
      <c r="S104" s="436" t="e">
        <f>#REF!-#REF!</f>
        <v>#REF!</v>
      </c>
      <c r="T104" s="114" t="e">
        <f>#REF!/#REF!*100-100</f>
        <v>#REF!</v>
      </c>
      <c r="U104" s="264" t="e">
        <f>U99-U100</f>
        <v>#REF!</v>
      </c>
      <c r="V104" s="114" t="e">
        <f>#REF!-#REF!</f>
        <v>#REF!</v>
      </c>
      <c r="W104" s="114" t="e">
        <f>#REF!/#REF!*100-100</f>
        <v>#REF!</v>
      </c>
      <c r="X104" s="114" t="e">
        <f>F104-U104</f>
        <v>#REF!</v>
      </c>
      <c r="Y104" s="114" t="e">
        <f>F104/U104*100-100</f>
        <v>#REF!</v>
      </c>
      <c r="Z104" s="114" t="e">
        <f>#REF!+U104</f>
        <v>#REF!</v>
      </c>
      <c r="AA104" s="114" t="e">
        <f>#REF!-#REF!</f>
        <v>#REF!</v>
      </c>
      <c r="AB104" s="114" t="e">
        <f>#REF!/#REF!*100-100</f>
        <v>#REF!</v>
      </c>
      <c r="AC104" s="114" t="e">
        <f t="shared" si="76"/>
        <v>#REF!</v>
      </c>
      <c r="AD104" s="114" t="e">
        <f t="shared" si="77"/>
        <v>#REF!</v>
      </c>
      <c r="AE104" s="115" t="e">
        <f>#REF!+Z104</f>
        <v>#REF!</v>
      </c>
      <c r="AF104" s="243" t="e">
        <f>#REF!-#REF!</f>
        <v>#REF!</v>
      </c>
      <c r="AG104" s="252" t="e">
        <f>#REF!/#REF!*100-100</f>
        <v>#REF!</v>
      </c>
      <c r="AH104" s="245" t="e">
        <f t="shared" si="78"/>
        <v>#REF!</v>
      </c>
      <c r="AI104" s="261" t="e">
        <f t="shared" si="79"/>
        <v>#REF!</v>
      </c>
      <c r="AJ104" s="115" t="e">
        <f>#REF!+AE104</f>
        <v>#REF!</v>
      </c>
      <c r="AK104" s="252" t="e">
        <f>#REF!-#REF!</f>
        <v>#REF!</v>
      </c>
      <c r="AL104" s="115" t="e">
        <f>#REF!/#REF!*100-100</f>
        <v>#REF!</v>
      </c>
      <c r="AM104" s="252" t="e">
        <f t="shared" si="80"/>
        <v>#REF!</v>
      </c>
      <c r="AN104" s="289" t="e">
        <f t="shared" si="81"/>
        <v>#REF!</v>
      </c>
      <c r="AO104" s="346" t="e">
        <f>#REF!+AJ104</f>
        <v>#REF!</v>
      </c>
      <c r="AP104" s="392" t="e">
        <f>#REF!-#REF!</f>
        <v>#REF!</v>
      </c>
      <c r="AQ104" s="295" t="e">
        <f>#REF!/#REF!*100-100</f>
        <v>#REF!</v>
      </c>
      <c r="AR104" s="295" t="e">
        <f t="shared" si="82"/>
        <v>#REF!</v>
      </c>
      <c r="AS104" s="296" t="e">
        <f t="shared" si="83"/>
        <v>#REF!</v>
      </c>
      <c r="AT104" s="346" t="e">
        <f>AO104+#REF!</f>
        <v>#REF!</v>
      </c>
      <c r="AU104" s="343" t="e">
        <f>#REF!-#REF!</f>
        <v>#REF!</v>
      </c>
      <c r="AV104" s="356" t="e">
        <f>#REF!/#REF!*100-100</f>
        <v>#REF!</v>
      </c>
      <c r="AW104" s="339" t="e">
        <f t="shared" si="70"/>
        <v>#REF!</v>
      </c>
      <c r="AX104" s="364" t="e">
        <f t="shared" si="84"/>
        <v>#REF!</v>
      </c>
      <c r="AY104" s="346" t="e">
        <f>#REF!+AT104</f>
        <v>#REF!</v>
      </c>
      <c r="AZ104" s="366" t="e">
        <f>#REF!-#REF!</f>
        <v>#REF!</v>
      </c>
      <c r="BA104" s="295" t="e">
        <f>#REF!/#REF!*100-100</f>
        <v>#REF!</v>
      </c>
      <c r="BB104" s="351" t="e">
        <f t="shared" si="74"/>
        <v>#REF!</v>
      </c>
      <c r="BC104" s="296" t="e">
        <f t="shared" si="85"/>
        <v>#REF!</v>
      </c>
      <c r="BD104" s="468" t="e">
        <f>BD99-BD100</f>
        <v>#REF!</v>
      </c>
      <c r="BE104" s="494" t="e">
        <f>#REF!-#REF!</f>
        <v>#REF!</v>
      </c>
      <c r="BF104" s="488" t="e">
        <f>#REF!/#REF!*100-100</f>
        <v>#REF!</v>
      </c>
      <c r="BG104" s="494" t="e">
        <f t="shared" si="75"/>
        <v>#REF!</v>
      </c>
      <c r="BH104" s="526" t="e">
        <f t="shared" si="86"/>
        <v>#REF!</v>
      </c>
      <c r="BI104" s="550">
        <v>2.9333390000002737</v>
      </c>
      <c r="BJ104" s="551">
        <v>0.4947547593243229</v>
      </c>
      <c r="BK104" s="550">
        <v>-91.50881400000071</v>
      </c>
      <c r="BL104" s="551">
        <v>-1.4899098732068268</v>
      </c>
    </row>
    <row r="105" spans="1:64" ht="21" customHeight="1" thickBot="1">
      <c r="A105" s="235">
        <v>12</v>
      </c>
      <c r="B105" s="236" t="s">
        <v>135</v>
      </c>
      <c r="C105" s="237"/>
      <c r="D105" s="510"/>
      <c r="E105" s="188"/>
      <c r="F105" s="192">
        <v>85.975273</v>
      </c>
      <c r="G105" s="189"/>
      <c r="H105" s="190"/>
      <c r="I105" s="524"/>
      <c r="J105" s="481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>
        <v>0</v>
      </c>
      <c r="V105" s="440" t="e">
        <f>#REF!-#REF!</f>
        <v>#REF!</v>
      </c>
      <c r="W105" s="440">
        <f>F105-U105</f>
        <v>85.975273</v>
      </c>
      <c r="X105" s="265">
        <v>0</v>
      </c>
      <c r="Y105" s="265">
        <v>0</v>
      </c>
      <c r="Z105" s="331" t="e">
        <f>#REF!+U105</f>
        <v>#REF!</v>
      </c>
      <c r="AA105" s="184" t="e">
        <f>#REF!-#REF!</f>
        <v>#REF!</v>
      </c>
      <c r="AB105" s="331">
        <v>0</v>
      </c>
      <c r="AC105" s="184" t="e">
        <f t="shared" si="76"/>
        <v>#REF!</v>
      </c>
      <c r="AD105" s="331">
        <v>0</v>
      </c>
      <c r="AE105" s="332" t="e">
        <f>#REF!+Z105</f>
        <v>#REF!</v>
      </c>
      <c r="AF105" s="333" t="e">
        <f>#REF!-#REF!</f>
        <v>#REF!</v>
      </c>
      <c r="AG105" s="334">
        <v>0</v>
      </c>
      <c r="AH105" s="335" t="e">
        <f t="shared" si="78"/>
        <v>#REF!</v>
      </c>
      <c r="AI105" s="336">
        <v>0</v>
      </c>
      <c r="AJ105" s="332" t="e">
        <f>#REF!+AE105</f>
        <v>#REF!</v>
      </c>
      <c r="AK105" s="334" t="e">
        <f>#REF!-#REF!</f>
        <v>#REF!</v>
      </c>
      <c r="AL105" s="332">
        <v>0</v>
      </c>
      <c r="AM105" s="337" t="e">
        <f t="shared" si="80"/>
        <v>#REF!</v>
      </c>
      <c r="AN105" s="338">
        <v>0</v>
      </c>
      <c r="AO105" s="374" t="e">
        <f>#REF!+AJ105</f>
        <v>#REF!</v>
      </c>
      <c r="AP105" s="441" t="e">
        <f>#REF!-#REF!</f>
        <v>#REF!</v>
      </c>
      <c r="AQ105" s="442">
        <v>0</v>
      </c>
      <c r="AR105" s="443" t="e">
        <f t="shared" si="82"/>
        <v>#REF!</v>
      </c>
      <c r="AS105" s="444">
        <v>0</v>
      </c>
      <c r="AT105" s="352" t="e">
        <f>AO105+#REF!</f>
        <v>#REF!</v>
      </c>
      <c r="AU105" s="353" t="e">
        <f>#REF!-#REF!</f>
        <v>#REF!</v>
      </c>
      <c r="AV105" s="371">
        <v>0</v>
      </c>
      <c r="AW105" s="342" t="e">
        <f t="shared" si="70"/>
        <v>#REF!</v>
      </c>
      <c r="AX105" s="370">
        <v>0</v>
      </c>
      <c r="AY105" s="374" t="e">
        <f>#REF!+AT105</f>
        <v>#REF!</v>
      </c>
      <c r="AZ105" s="464" t="e">
        <f>#REF!-#REF!</f>
        <v>#REF!</v>
      </c>
      <c r="BA105" s="465">
        <v>0</v>
      </c>
      <c r="BB105" s="460" t="e">
        <f t="shared" si="74"/>
        <v>#REF!</v>
      </c>
      <c r="BC105" s="444">
        <v>0</v>
      </c>
      <c r="BD105" s="485" t="e">
        <f>#REF!+AY105</f>
        <v>#REF!</v>
      </c>
      <c r="BE105" s="485" t="e">
        <f>#REF!-#REF!</f>
        <v>#REF!</v>
      </c>
      <c r="BF105" s="493">
        <v>0</v>
      </c>
      <c r="BG105" s="497" t="e">
        <f t="shared" si="75"/>
        <v>#REF!</v>
      </c>
      <c r="BH105" s="531">
        <v>0</v>
      </c>
      <c r="BI105" s="556">
        <v>0</v>
      </c>
      <c r="BJ105" s="557">
        <v>0</v>
      </c>
      <c r="BK105" s="558">
        <v>85.975273</v>
      </c>
      <c r="BL105" s="557">
        <v>0</v>
      </c>
    </row>
    <row r="106" spans="2:10" ht="15.75" customHeight="1">
      <c r="B106" s="55"/>
      <c r="C106" s="11"/>
      <c r="D106" s="56"/>
      <c r="E106" s="57"/>
      <c r="F106" s="58"/>
      <c r="G106" s="11"/>
      <c r="H106" s="11"/>
      <c r="I106" s="11"/>
      <c r="J106" s="20"/>
    </row>
    <row r="107" spans="2:56" ht="15.75" customHeight="1">
      <c r="B107" s="69"/>
      <c r="C107" s="70"/>
      <c r="F107" s="241"/>
      <c r="G107" s="5"/>
      <c r="H107" s="5"/>
      <c r="I107" s="81"/>
      <c r="J107" s="20"/>
      <c r="U107" s="14"/>
      <c r="BD107" s="14"/>
    </row>
    <row r="108" spans="2:10" ht="15.75" customHeight="1">
      <c r="B108" s="68"/>
      <c r="C108" s="68"/>
      <c r="F108" s="13"/>
      <c r="J108" s="20"/>
    </row>
    <row r="109" spans="2:10" ht="18" customHeight="1" hidden="1">
      <c r="B109" s="68"/>
      <c r="C109" s="68"/>
      <c r="E109" s="10"/>
      <c r="F109" s="12"/>
      <c r="J109" s="20"/>
    </row>
    <row r="110" spans="2:10" ht="18" customHeight="1" hidden="1">
      <c r="B110" s="68"/>
      <c r="C110" s="68"/>
      <c r="F110" s="13"/>
      <c r="G110" s="18"/>
      <c r="H110" s="18"/>
      <c r="I110" s="18"/>
      <c r="J110" s="20"/>
    </row>
    <row r="111" spans="2:10" ht="18" customHeight="1" hidden="1">
      <c r="B111" s="68"/>
      <c r="C111" s="68"/>
      <c r="F111" s="13"/>
      <c r="G111" s="19"/>
      <c r="H111" s="19"/>
      <c r="I111" s="19"/>
      <c r="J111" s="20"/>
    </row>
    <row r="112" spans="2:10" ht="15" customHeight="1">
      <c r="B112" s="69"/>
      <c r="C112" s="70"/>
      <c r="F112" s="242"/>
      <c r="G112" s="5"/>
      <c r="H112" s="5"/>
      <c r="I112" s="83"/>
      <c r="J112" s="20"/>
    </row>
    <row r="113" spans="2:10" ht="12.75">
      <c r="B113" s="66" t="s">
        <v>104</v>
      </c>
      <c r="C113" s="71"/>
      <c r="F113" s="12"/>
      <c r="J113" s="20"/>
    </row>
    <row r="114" spans="2:10" ht="12.75">
      <c r="B114" s="55" t="s">
        <v>100</v>
      </c>
      <c r="E114" s="10"/>
      <c r="F114" s="12"/>
      <c r="J114" s="20"/>
    </row>
    <row r="115" spans="3:10" ht="12.75">
      <c r="C115" s="2"/>
      <c r="F115" s="15"/>
      <c r="J115" s="20"/>
    </row>
    <row r="116" spans="9:10" ht="12.75">
      <c r="I116" s="81"/>
      <c r="J116" s="20"/>
    </row>
    <row r="117" spans="1:10" ht="15">
      <c r="A117" s="1"/>
      <c r="B117" s="9"/>
      <c r="C117" s="1"/>
      <c r="I117" s="82"/>
      <c r="J117" s="20"/>
    </row>
    <row r="118" spans="1:10" ht="12.75">
      <c r="A118" s="1"/>
      <c r="B118" s="9"/>
      <c r="C118" s="1"/>
      <c r="I118" s="80"/>
      <c r="J118" s="20"/>
    </row>
    <row r="119" ht="12.75">
      <c r="J119" s="20"/>
    </row>
    <row r="120" ht="12.75">
      <c r="J120" s="20"/>
    </row>
    <row r="121" spans="5:10" ht="12.75">
      <c r="E121" s="16"/>
      <c r="J121" s="20"/>
    </row>
    <row r="122" ht="12.75">
      <c r="J122" s="20"/>
    </row>
    <row r="123" ht="12" customHeight="1">
      <c r="J123" s="20"/>
    </row>
    <row r="124" spans="6:10" ht="12.75">
      <c r="F124" s="17"/>
      <c r="J124" s="20"/>
    </row>
    <row r="125" ht="12.75">
      <c r="J125" s="20"/>
    </row>
    <row r="126" ht="12.75">
      <c r="J126" s="20"/>
    </row>
    <row r="127" ht="12.75">
      <c r="J127" s="20"/>
    </row>
    <row r="128" ht="12" customHeight="1">
      <c r="J128" s="20"/>
    </row>
    <row r="129" ht="12.75">
      <c r="J129" s="20"/>
    </row>
    <row r="130" ht="12.75">
      <c r="J130" s="20"/>
    </row>
    <row r="131" ht="12.75">
      <c r="J131" s="20"/>
    </row>
    <row r="132" ht="12.75">
      <c r="J132" s="20"/>
    </row>
    <row r="133" ht="12.75">
      <c r="J133" s="20"/>
    </row>
    <row r="134" ht="12.75">
      <c r="J134" s="20"/>
    </row>
    <row r="135" ht="12.75">
      <c r="J135" s="20"/>
    </row>
    <row r="136" ht="12.75">
      <c r="J136" s="20"/>
    </row>
  </sheetData>
  <sheetProtection/>
  <mergeCells count="35">
    <mergeCell ref="BK4:BL4"/>
    <mergeCell ref="BI5:BJ5"/>
    <mergeCell ref="BK5:BL5"/>
    <mergeCell ref="AM5:AN5"/>
    <mergeCell ref="V5:W5"/>
    <mergeCell ref="X5:Y5"/>
    <mergeCell ref="AW5:AX5"/>
    <mergeCell ref="BG5:BH5"/>
    <mergeCell ref="BG4:BH4"/>
    <mergeCell ref="AK5:AL5"/>
    <mergeCell ref="O5:P5"/>
    <mergeCell ref="J5:K5"/>
    <mergeCell ref="M5:N5"/>
    <mergeCell ref="B4:C6"/>
    <mergeCell ref="BI4:BJ4"/>
    <mergeCell ref="B33:C33"/>
    <mergeCell ref="D4:F4"/>
    <mergeCell ref="H4:I4"/>
    <mergeCell ref="AU5:AV5"/>
    <mergeCell ref="AP5:AQ5"/>
    <mergeCell ref="AR5:AS5"/>
    <mergeCell ref="S5:T5"/>
    <mergeCell ref="B8:C8"/>
    <mergeCell ref="B22:C22"/>
    <mergeCell ref="Q5:R5"/>
    <mergeCell ref="A1:AI1"/>
    <mergeCell ref="A2:AI2"/>
    <mergeCell ref="AF5:AG5"/>
    <mergeCell ref="AH5:AI5"/>
    <mergeCell ref="AA5:AB5"/>
    <mergeCell ref="BE5:BF5"/>
    <mergeCell ref="BE4:BF4"/>
    <mergeCell ref="AZ5:BA5"/>
    <mergeCell ref="BB5:BC5"/>
    <mergeCell ref="AC5:AD5"/>
  </mergeCells>
  <printOptions horizontalCentered="1"/>
  <pageMargins left="0.15748031496062992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 Gabrielyan</dc:creator>
  <cp:keywords/>
  <dc:description/>
  <cp:lastModifiedBy>user</cp:lastModifiedBy>
  <cp:lastPrinted>2016-01-12T07:55:30Z</cp:lastPrinted>
  <dcterms:created xsi:type="dcterms:W3CDTF">2009-02-09T08:26:54Z</dcterms:created>
  <dcterms:modified xsi:type="dcterms:W3CDTF">2016-01-21T06:15:15Z</dcterms:modified>
  <cp:category/>
  <cp:version/>
  <cp:contentType/>
  <cp:contentStatus/>
</cp:coreProperties>
</file>